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<sst xmlns="http://schemas.openxmlformats.org/spreadsheetml/2006/main" count="473" uniqueCount="92">
  <si>
    <t>FINDING BUSH'S VOTES IN FLORIDA</t>
  </si>
  <si>
    <t>DATA</t>
  </si>
  <si>
    <t>ANALYSIS</t>
  </si>
  <si>
    <t>Majority</t>
  </si>
  <si>
    <t>Candidate</t>
  </si>
  <si>
    <t>Difference</t>
  </si>
  <si>
    <t>% Incr</t>
  </si>
  <si>
    <t>Bush</t>
  </si>
  <si>
    <t>Kerry</t>
  </si>
  <si>
    <t>SORTED ALPHABETICALLY BY COUNTY</t>
  </si>
  <si>
    <t>County</t>
  </si>
  <si>
    <t xml:space="preserve">Bush 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</si>
  <si>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</si>
  <si>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</si>
  <si>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</si>
  <si>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</si>
  <si>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</si>
  <si>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</si>
  <si>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</si>
  <si>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</si>
  <si>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</si>
  <si>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</si>
  <si>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</si>
  <si>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</si>
  <si>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</si>
  <si>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</si>
  <si>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</si>
  <si>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</si>
  <si>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</si>
  <si>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</si>
  <si>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</si>
  <si>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</si>
  <si>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</si>
  <si>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</si>
  <si>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</si>
  <si>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</si>
  <si>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</si>
  <si>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</si>
  <si>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</si>
  <si>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</si>
  <si>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</si>
  <si>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</si>
  <si>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</si>
  <si>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</si>
  <si>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</si>
  <si>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</si>
  <si>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</si>
  <si>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</si>
  <si>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</si>
  <si>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</si>
  <si>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</si>
  <si>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</si>
  <si>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</si>
  <si>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</si>
  <si>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</si>
  <si>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</si>
  <si>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</si>
  <si>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</si>
  <si>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</si>
  <si>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</si>
  <si>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</si>
  <si>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</si>
  <si>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</si>
  <si>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</si>
  <si>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</si>
  <si>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</si>
  <si>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</si>
  <si>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</si>
  <si>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</si>
  <si>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</si>
  <si>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</si>
  <si>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</si>
  <si>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</si>
  <si>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</si>
  <si>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</si>
  <si>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</si>
  <si>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</si>
  <si>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</si>
  <si>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</si>
  <si>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SORTED BY TOTAL VOTE INCREASE</t>
  </si>
  <si>
    <t>TS</t>
  </si>
  <si>
    <t>Cumulative Gain</t>
  </si>
  <si>
    <t>County as % of total bush vote</t>
  </si>
  <si>
    <t>Cumulative</t>
  </si>
  <si>
    <t>SORTED BY PERCENTAGE INCREASE</t>
  </si>
  <si>
    <t>SORTED BY WHETHER TS OR NOT</t>
  </si>
  <si>
    <t>TOTAL</t>
  </si>
  <si>
    <t>AVG</t>
  </si>
  <si>
    <t>Opt Sca</t>
  </si>
  <si>
    <t>SORTED BY WHO WON</t>
  </si>
  <si>
    <t>COUNTIES KERRY WON</t>
  </si>
  <si>
    <t>COUNTIES BUSH WON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</si>
</sst>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9" fontId="0" fillId="0" borderId="0" xfId="19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2" fontId="0" fillId="2" borderId="0" xfId="0" applyNumberFormat="1" applyFill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3" fontId="0" fillId="2" borderId="0" xfId="0" applyNumberFormat="1" applyFill="1" applyAlignment="1">
      <alignment wrapText="1"/>
    </xf>
    <xf numFmtId="1" fontId="0" fillId="2" borderId="5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2" fontId="0" fillId="0" borderId="6" xfId="0" applyNumberFormat="1" applyBorder="1" applyAlignment="1">
      <alignment/>
    </xf>
    <xf numFmtId="2" fontId="0" fillId="2" borderId="7" xfId="0" applyNumberFormat="1" applyFill="1" applyBorder="1" applyAlignment="1">
      <alignment wrapText="1"/>
    </xf>
    <xf numFmtId="1" fontId="0" fillId="2" borderId="7" xfId="0" applyNumberFormat="1" applyFill="1" applyBorder="1" applyAlignment="1">
      <alignment wrapText="1"/>
    </xf>
    <xf numFmtId="1" fontId="0" fillId="2" borderId="8" xfId="0" applyNumberFormat="1" applyFill="1" applyBorder="1" applyAlignment="1">
      <alignment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9" fontId="0" fillId="0" borderId="0" xfId="19" applyFont="1" applyAlignment="1">
      <alignment/>
    </xf>
    <xf numFmtId="2" fontId="0" fillId="2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8"/>
  <sheetViews>
    <sheetView tabSelected="1" workbookViewId="0" topLeftCell="A1">
      <selection activeCell="A4" sqref="A4"/>
    </sheetView>
  </sheetViews>
  <sheetFormatPr defaultColWidth="9.140625" defaultRowHeight="12.75"/>
  <sheetData>
    <row r="1" spans="1:9" ht="12.75">
      <c r="A1" t="s">
        <v>0</v>
      </c>
      <c r="I1" s="1"/>
    </row>
    <row r="2" ht="12.75">
      <c r="I2" s="1"/>
    </row>
    <row r="3" spans="3:9" ht="12.75">
      <c r="C3" t="s">
        <v>1</v>
      </c>
      <c r="H3" t="s">
        <v>2</v>
      </c>
      <c r="I3" s="1"/>
    </row>
    <row r="4" spans="9:11" ht="12.75">
      <c r="I4" s="1"/>
      <c r="K4" t="s">
        <v>3</v>
      </c>
    </row>
    <row r="5" spans="2:12" ht="12.75">
      <c r="B5" t="s">
        <v>4</v>
      </c>
      <c r="C5" s="2">
        <v>2004</v>
      </c>
      <c r="D5" s="2"/>
      <c r="E5" s="2"/>
      <c r="F5" s="3">
        <v>2000</v>
      </c>
      <c r="H5" t="s">
        <v>5</v>
      </c>
      <c r="I5" s="1" t="s">
        <v>6</v>
      </c>
      <c r="K5">
        <v>2004</v>
      </c>
      <c r="L5">
        <v>2000</v>
      </c>
    </row>
    <row r="6" spans="2:12" ht="12.75">
      <c r="B6" t="s">
        <v>7</v>
      </c>
      <c r="C6">
        <v>3952308</v>
      </c>
      <c r="F6">
        <v>2909176</v>
      </c>
      <c r="H6">
        <f>C6-F6</f>
        <v>1043132</v>
      </c>
      <c r="I6" s="1">
        <f>H6/F6</f>
        <v>0.3585661369404945</v>
      </c>
      <c r="K6">
        <f>C6-C7</f>
        <v>381396</v>
      </c>
      <c r="L6">
        <f>F6-F7</f>
        <v>1725</v>
      </c>
    </row>
    <row r="7" spans="2:9" ht="12.75">
      <c r="B7" t="s">
        <v>8</v>
      </c>
      <c r="C7">
        <v>3570912</v>
      </c>
      <c r="F7">
        <v>2907451</v>
      </c>
      <c r="H7">
        <f>C7-F7</f>
        <v>663461</v>
      </c>
      <c r="I7" s="1">
        <f>H7/F7</f>
        <v>0.2281933556231902</v>
      </c>
    </row>
    <row r="8" ht="12.75">
      <c r="I8" s="1"/>
    </row>
    <row r="9" spans="1:9" ht="12.75">
      <c r="A9" t="s">
        <v>9</v>
      </c>
      <c r="I9" s="1"/>
    </row>
    <row r="10" ht="12.75">
      <c r="I10" s="1"/>
    </row>
    <row r="11" spans="1:9" ht="12.75">
      <c r="A11" s="4"/>
      <c r="B11" s="5"/>
      <c r="C11" s="2">
        <v>2004</v>
      </c>
      <c r="D11" s="2"/>
      <c r="E11" s="2"/>
      <c r="F11" s="3">
        <v>2000</v>
      </c>
      <c r="H11" t="s">
        <v>5</v>
      </c>
      <c r="I11" s="1" t="s">
        <v>6</v>
      </c>
    </row>
    <row r="12" spans="1:9" ht="12.75">
      <c r="A12" s="6"/>
      <c r="B12" s="7" t="s">
        <v>10</v>
      </c>
      <c r="C12" s="8" t="s">
        <v>11</v>
      </c>
      <c r="D12" s="8" t="s">
        <v>8</v>
      </c>
      <c r="E12" s="8"/>
      <c r="F12" s="9" t="s">
        <v>7</v>
      </c>
      <c r="I12" s="1"/>
    </row>
    <row r="13" spans="1:9" ht="12.75">
      <c r="A13" s="6"/>
      <c r="B13" s="10" t="s">
        <v>12</v>
      </c>
      <c r="C13" s="11">
        <v>47615</v>
      </c>
      <c r="D13" s="12">
        <v>62348</v>
      </c>
      <c r="E13" s="12">
        <f>C13-D13</f>
        <v>-14733</v>
      </c>
      <c r="F13" s="13">
        <v>34062</v>
      </c>
      <c r="H13">
        <f>C13-F13</f>
        <v>13553</v>
      </c>
      <c r="I13" s="1">
        <f>H13/F13</f>
        <v>0.3978920791497857</v>
      </c>
    </row>
    <row r="14" spans="1:9" ht="12.75">
      <c r="A14" s="6"/>
      <c r="B14" s="10" t="s">
        <v>13</v>
      </c>
      <c r="C14" s="11">
        <v>7738</v>
      </c>
      <c r="D14" s="12">
        <v>2180</v>
      </c>
      <c r="E14" s="12">
        <f aca="true" t="shared" si="0" ref="E14:E77">C14-D14</f>
        <v>5558</v>
      </c>
      <c r="F14" s="13">
        <v>5610</v>
      </c>
      <c r="H14">
        <f aca="true" t="shared" si="1" ref="H14:H77">C14-F14</f>
        <v>2128</v>
      </c>
      <c r="I14" s="1">
        <f aca="true" t="shared" si="2" ref="I14:I77">H14/F14</f>
        <v>0.37932263814616757</v>
      </c>
    </row>
    <row r="15" spans="1:9" ht="12.75">
      <c r="A15" s="6"/>
      <c r="B15" s="10" t="s">
        <v>14</v>
      </c>
      <c r="C15" s="11">
        <v>53388</v>
      </c>
      <c r="D15" s="12">
        <v>21058</v>
      </c>
      <c r="E15" s="12">
        <f t="shared" si="0"/>
        <v>32330</v>
      </c>
      <c r="F15" s="13">
        <v>38637</v>
      </c>
      <c r="H15">
        <f t="shared" si="1"/>
        <v>14751</v>
      </c>
      <c r="I15" s="1">
        <f t="shared" si="2"/>
        <v>0.3817843000232937</v>
      </c>
    </row>
    <row r="16" spans="1:9" ht="12.75">
      <c r="A16" s="6"/>
      <c r="B16" s="10" t="s">
        <v>15</v>
      </c>
      <c r="C16" s="11">
        <v>7553</v>
      </c>
      <c r="D16" s="12">
        <v>3244</v>
      </c>
      <c r="E16" s="12">
        <f t="shared" si="0"/>
        <v>4309</v>
      </c>
      <c r="F16" s="13">
        <v>5413</v>
      </c>
      <c r="H16">
        <f t="shared" si="1"/>
        <v>2140</v>
      </c>
      <c r="I16" s="1">
        <f t="shared" si="2"/>
        <v>0.39534454092000737</v>
      </c>
    </row>
    <row r="17" spans="1:9" ht="12.75">
      <c r="A17" s="6"/>
      <c r="B17" s="10" t="s">
        <v>16</v>
      </c>
      <c r="C17" s="11">
        <v>152838</v>
      </c>
      <c r="D17" s="12">
        <v>110153</v>
      </c>
      <c r="E17" s="12">
        <f t="shared" si="0"/>
        <v>42685</v>
      </c>
      <c r="F17" s="13">
        <v>115185</v>
      </c>
      <c r="H17">
        <f t="shared" si="1"/>
        <v>37653</v>
      </c>
      <c r="I17" s="1">
        <f t="shared" si="2"/>
        <v>0.3268915223336372</v>
      </c>
    </row>
    <row r="18" spans="1:9" ht="12.75">
      <c r="A18" s="6"/>
      <c r="B18" s="10" t="s">
        <v>17</v>
      </c>
      <c r="C18" s="11">
        <v>243118</v>
      </c>
      <c r="D18" s="12">
        <v>451521</v>
      </c>
      <c r="E18" s="12">
        <f t="shared" si="0"/>
        <v>-208403</v>
      </c>
      <c r="F18" s="13">
        <v>177279</v>
      </c>
      <c r="H18">
        <f t="shared" si="1"/>
        <v>65839</v>
      </c>
      <c r="I18" s="1">
        <f t="shared" si="2"/>
        <v>0.3713863458164814</v>
      </c>
    </row>
    <row r="19" spans="1:9" ht="12.75">
      <c r="A19" s="6"/>
      <c r="B19" s="10" t="s">
        <v>18</v>
      </c>
      <c r="C19" s="11">
        <v>3780</v>
      </c>
      <c r="D19" s="12">
        <v>2116</v>
      </c>
      <c r="E19" s="12">
        <f t="shared" si="0"/>
        <v>1664</v>
      </c>
      <c r="F19" s="13">
        <v>2873</v>
      </c>
      <c r="H19">
        <f t="shared" si="1"/>
        <v>907</v>
      </c>
      <c r="I19" s="1">
        <f t="shared" si="2"/>
        <v>0.31569787678384964</v>
      </c>
    </row>
    <row r="20" spans="1:9" ht="12.75">
      <c r="A20" s="6"/>
      <c r="B20" s="10" t="s">
        <v>19</v>
      </c>
      <c r="C20" s="11">
        <v>44402</v>
      </c>
      <c r="D20" s="12">
        <v>34227</v>
      </c>
      <c r="E20" s="12">
        <f t="shared" si="0"/>
        <v>10175</v>
      </c>
      <c r="F20" s="13">
        <v>35419</v>
      </c>
      <c r="H20">
        <f t="shared" si="1"/>
        <v>8983</v>
      </c>
      <c r="I20" s="1">
        <f t="shared" si="2"/>
        <v>0.25362093791467855</v>
      </c>
    </row>
    <row r="21" spans="1:9" ht="12.75">
      <c r="A21" s="6"/>
      <c r="B21" s="10" t="s">
        <v>20</v>
      </c>
      <c r="C21" s="11">
        <v>39498</v>
      </c>
      <c r="D21" s="12">
        <v>29274</v>
      </c>
      <c r="E21" s="12">
        <f t="shared" si="0"/>
        <v>10224</v>
      </c>
      <c r="F21" s="13">
        <v>29744</v>
      </c>
      <c r="H21">
        <f t="shared" si="1"/>
        <v>9754</v>
      </c>
      <c r="I21" s="1">
        <f t="shared" si="2"/>
        <v>0.32793168370091447</v>
      </c>
    </row>
    <row r="22" spans="1:9" ht="12.75">
      <c r="A22" s="6"/>
      <c r="B22" s="10" t="s">
        <v>21</v>
      </c>
      <c r="C22" s="11">
        <v>61881</v>
      </c>
      <c r="D22" s="12">
        <v>18905</v>
      </c>
      <c r="E22" s="12">
        <f t="shared" si="0"/>
        <v>42976</v>
      </c>
      <c r="F22" s="13">
        <v>41745</v>
      </c>
      <c r="H22">
        <f t="shared" si="1"/>
        <v>20136</v>
      </c>
      <c r="I22" s="1">
        <f t="shared" si="2"/>
        <v>0.48235716852317645</v>
      </c>
    </row>
    <row r="23" spans="1:9" ht="12.75">
      <c r="A23" s="6"/>
      <c r="B23" s="10" t="s">
        <v>22</v>
      </c>
      <c r="C23" s="11">
        <v>83485</v>
      </c>
      <c r="D23" s="12">
        <v>43713</v>
      </c>
      <c r="E23" s="12">
        <f t="shared" si="0"/>
        <v>39772</v>
      </c>
      <c r="F23" s="13">
        <v>60426</v>
      </c>
      <c r="H23">
        <f t="shared" si="1"/>
        <v>23059</v>
      </c>
      <c r="I23" s="1">
        <f t="shared" si="2"/>
        <v>0.3816072551550657</v>
      </c>
    </row>
    <row r="24" spans="1:9" ht="12.75">
      <c r="A24" s="6"/>
      <c r="B24" s="10" t="s">
        <v>23</v>
      </c>
      <c r="C24" s="11">
        <v>16753</v>
      </c>
      <c r="D24" s="12">
        <v>8029</v>
      </c>
      <c r="E24" s="12">
        <f t="shared" si="0"/>
        <v>8724</v>
      </c>
      <c r="F24" s="13">
        <v>10964</v>
      </c>
      <c r="H24">
        <f t="shared" si="1"/>
        <v>5789</v>
      </c>
      <c r="I24" s="1">
        <f t="shared" si="2"/>
        <v>0.5280007296607078</v>
      </c>
    </row>
    <row r="25" spans="1:9" ht="12.75">
      <c r="A25" s="6"/>
      <c r="B25" s="10" t="s">
        <v>24</v>
      </c>
      <c r="C25" s="11">
        <v>5512</v>
      </c>
      <c r="D25" s="12">
        <v>3910</v>
      </c>
      <c r="E25" s="12">
        <f t="shared" si="0"/>
        <v>1602</v>
      </c>
      <c r="F25" s="13">
        <v>4256</v>
      </c>
      <c r="H25">
        <f t="shared" si="1"/>
        <v>1256</v>
      </c>
      <c r="I25" s="1">
        <f t="shared" si="2"/>
        <v>0.2951127819548872</v>
      </c>
    </row>
    <row r="26" spans="1:9" ht="12.75">
      <c r="A26" s="6"/>
      <c r="B26" s="10" t="s">
        <v>25</v>
      </c>
      <c r="C26" s="11">
        <v>4433</v>
      </c>
      <c r="D26" s="12">
        <v>1959</v>
      </c>
      <c r="E26" s="12">
        <f t="shared" si="0"/>
        <v>2474</v>
      </c>
      <c r="F26" s="13">
        <v>2698</v>
      </c>
      <c r="H26">
        <f t="shared" si="1"/>
        <v>1735</v>
      </c>
      <c r="I26" s="1">
        <f t="shared" si="2"/>
        <v>0.6430689399555226</v>
      </c>
    </row>
    <row r="27" spans="1:9" ht="12.75">
      <c r="A27" s="6"/>
      <c r="B27" s="10" t="s">
        <v>26</v>
      </c>
      <c r="C27" s="11">
        <v>219251</v>
      </c>
      <c r="D27" s="12">
        <v>158121</v>
      </c>
      <c r="E27" s="12">
        <f t="shared" si="0"/>
        <v>61130</v>
      </c>
      <c r="F27" s="13">
        <v>152082</v>
      </c>
      <c r="H27">
        <f t="shared" si="1"/>
        <v>67169</v>
      </c>
      <c r="I27" s="1">
        <f t="shared" si="2"/>
        <v>0.44166305019660446</v>
      </c>
    </row>
    <row r="28" spans="1:9" ht="25.5">
      <c r="A28" s="6"/>
      <c r="B28" s="10" t="s">
        <v>27</v>
      </c>
      <c r="C28" s="11">
        <v>93367</v>
      </c>
      <c r="D28" s="12">
        <v>48243</v>
      </c>
      <c r="E28" s="12">
        <f t="shared" si="0"/>
        <v>45124</v>
      </c>
      <c r="F28" s="13">
        <v>73029</v>
      </c>
      <c r="H28">
        <f t="shared" si="1"/>
        <v>20338</v>
      </c>
      <c r="I28" s="1">
        <f t="shared" si="2"/>
        <v>0.27849210587574796</v>
      </c>
    </row>
    <row r="29" spans="1:9" ht="12.75">
      <c r="A29" s="6"/>
      <c r="B29" s="10" t="s">
        <v>28</v>
      </c>
      <c r="C29" s="11">
        <v>19632</v>
      </c>
      <c r="D29" s="12">
        <v>18574</v>
      </c>
      <c r="E29" s="12">
        <f t="shared" si="0"/>
        <v>1058</v>
      </c>
      <c r="F29" s="13">
        <v>12608</v>
      </c>
      <c r="H29">
        <f t="shared" si="1"/>
        <v>7024</v>
      </c>
      <c r="I29" s="1">
        <f t="shared" si="2"/>
        <v>0.5571065989847716</v>
      </c>
    </row>
    <row r="30" spans="1:9" ht="12.75">
      <c r="A30" s="6"/>
      <c r="B30" s="10" t="s">
        <v>29</v>
      </c>
      <c r="C30" s="11">
        <v>3472</v>
      </c>
      <c r="D30" s="12">
        <v>2400</v>
      </c>
      <c r="E30" s="12">
        <f t="shared" si="0"/>
        <v>1072</v>
      </c>
      <c r="F30" s="13">
        <v>2448</v>
      </c>
      <c r="H30">
        <f t="shared" si="1"/>
        <v>1024</v>
      </c>
      <c r="I30" s="1">
        <f t="shared" si="2"/>
        <v>0.41830065359477125</v>
      </c>
    </row>
    <row r="31" spans="1:9" ht="12.75">
      <c r="A31" s="6"/>
      <c r="B31" s="10" t="s">
        <v>30</v>
      </c>
      <c r="C31" s="11">
        <v>6253</v>
      </c>
      <c r="D31" s="12">
        <v>14629</v>
      </c>
      <c r="E31" s="12">
        <f t="shared" si="0"/>
        <v>-8376</v>
      </c>
      <c r="F31" s="13">
        <v>4750</v>
      </c>
      <c r="H31">
        <f t="shared" si="1"/>
        <v>1503</v>
      </c>
      <c r="I31" s="1">
        <f t="shared" si="2"/>
        <v>0.31642105263157894</v>
      </c>
    </row>
    <row r="32" spans="1:9" ht="12.75">
      <c r="A32" s="6"/>
      <c r="B32" s="10" t="s">
        <v>31</v>
      </c>
      <c r="C32" s="11">
        <v>4934</v>
      </c>
      <c r="D32" s="12">
        <v>2016</v>
      </c>
      <c r="E32" s="12">
        <f t="shared" si="0"/>
        <v>2918</v>
      </c>
      <c r="F32" s="13">
        <v>3300</v>
      </c>
      <c r="H32">
        <f t="shared" si="1"/>
        <v>1634</v>
      </c>
      <c r="I32" s="1">
        <f t="shared" si="2"/>
        <v>0.4951515151515152</v>
      </c>
    </row>
    <row r="33" spans="1:9" ht="12.75">
      <c r="A33" s="6"/>
      <c r="B33" s="10" t="s">
        <v>32</v>
      </c>
      <c r="C33" s="11">
        <v>1983</v>
      </c>
      <c r="D33" s="12">
        <v>1434</v>
      </c>
      <c r="E33" s="12">
        <f t="shared" si="0"/>
        <v>549</v>
      </c>
      <c r="F33" s="13">
        <v>1840</v>
      </c>
      <c r="H33">
        <f t="shared" si="1"/>
        <v>143</v>
      </c>
      <c r="I33" s="1">
        <f t="shared" si="2"/>
        <v>0.07771739130434782</v>
      </c>
    </row>
    <row r="34" spans="1:9" ht="12.75">
      <c r="A34" s="6"/>
      <c r="B34" s="10" t="s">
        <v>33</v>
      </c>
      <c r="C34" s="11">
        <v>4794</v>
      </c>
      <c r="D34" s="12">
        <v>2398</v>
      </c>
      <c r="E34" s="12">
        <f t="shared" si="0"/>
        <v>2396</v>
      </c>
      <c r="F34" s="13">
        <v>3526</v>
      </c>
      <c r="H34">
        <f t="shared" si="1"/>
        <v>1268</v>
      </c>
      <c r="I34" s="1">
        <f t="shared" si="2"/>
        <v>0.35961429381735677</v>
      </c>
    </row>
    <row r="35" spans="1:9" ht="12.75">
      <c r="A35" s="6"/>
      <c r="B35" s="10" t="s">
        <v>34</v>
      </c>
      <c r="C35" s="11">
        <v>2792</v>
      </c>
      <c r="D35" s="12">
        <v>2260</v>
      </c>
      <c r="E35" s="12">
        <f t="shared" si="0"/>
        <v>532</v>
      </c>
      <c r="F35" s="13">
        <v>2153</v>
      </c>
      <c r="H35">
        <f t="shared" si="1"/>
        <v>639</v>
      </c>
      <c r="I35" s="1">
        <f t="shared" si="2"/>
        <v>0.29679516953088714</v>
      </c>
    </row>
    <row r="36" spans="1:9" ht="12.75">
      <c r="A36" s="6"/>
      <c r="B36" s="10" t="s">
        <v>35</v>
      </c>
      <c r="C36" s="11">
        <v>5047</v>
      </c>
      <c r="D36" s="12">
        <v>2148</v>
      </c>
      <c r="E36" s="12">
        <f t="shared" si="0"/>
        <v>2899</v>
      </c>
      <c r="F36" s="13">
        <v>3764</v>
      </c>
      <c r="H36">
        <f t="shared" si="1"/>
        <v>1283</v>
      </c>
      <c r="I36" s="1">
        <f t="shared" si="2"/>
        <v>0.34086078639744954</v>
      </c>
    </row>
    <row r="37" spans="1:9" ht="12.75">
      <c r="A37" s="6"/>
      <c r="B37" s="10" t="s">
        <v>36</v>
      </c>
      <c r="C37" s="11">
        <v>5756</v>
      </c>
      <c r="D37" s="12">
        <v>3960</v>
      </c>
      <c r="E37" s="12">
        <f t="shared" si="0"/>
        <v>1796</v>
      </c>
      <c r="F37" s="13">
        <v>4743</v>
      </c>
      <c r="H37">
        <f t="shared" si="1"/>
        <v>1013</v>
      </c>
      <c r="I37" s="1">
        <f t="shared" si="2"/>
        <v>0.21357790427999157</v>
      </c>
    </row>
    <row r="38" spans="1:9" ht="12.75">
      <c r="A38" s="6"/>
      <c r="B38" s="10" t="s">
        <v>37</v>
      </c>
      <c r="C38" s="11">
        <v>40137</v>
      </c>
      <c r="D38" s="12">
        <v>35006</v>
      </c>
      <c r="E38" s="12">
        <f t="shared" si="0"/>
        <v>5131</v>
      </c>
      <c r="F38" s="13">
        <v>30646</v>
      </c>
      <c r="H38">
        <f t="shared" si="1"/>
        <v>9491</v>
      </c>
      <c r="I38" s="1">
        <f t="shared" si="2"/>
        <v>0.3096978398485936</v>
      </c>
    </row>
    <row r="39" spans="1:9" ht="12.75">
      <c r="A39" s="6"/>
      <c r="B39" s="10" t="s">
        <v>38</v>
      </c>
      <c r="C39" s="11">
        <v>25874</v>
      </c>
      <c r="D39" s="12">
        <v>15346</v>
      </c>
      <c r="E39" s="12">
        <f t="shared" si="0"/>
        <v>10528</v>
      </c>
      <c r="F39" s="13">
        <v>20196</v>
      </c>
      <c r="H39">
        <f t="shared" si="1"/>
        <v>5678</v>
      </c>
      <c r="I39" s="1">
        <f t="shared" si="2"/>
        <v>0.28114478114478114</v>
      </c>
    </row>
    <row r="40" spans="1:9" ht="25.5">
      <c r="A40" s="6"/>
      <c r="B40" s="10" t="s">
        <v>39</v>
      </c>
      <c r="C40" s="11">
        <v>244606</v>
      </c>
      <c r="D40" s="12">
        <v>213413</v>
      </c>
      <c r="E40" s="12">
        <f t="shared" si="0"/>
        <v>31193</v>
      </c>
      <c r="F40" s="13">
        <v>180713</v>
      </c>
      <c r="H40">
        <f t="shared" si="1"/>
        <v>63893</v>
      </c>
      <c r="I40" s="1">
        <f t="shared" si="2"/>
        <v>0.35356061821783713</v>
      </c>
    </row>
    <row r="41" spans="1:9" ht="12.75">
      <c r="A41" s="6"/>
      <c r="B41" s="10" t="s">
        <v>40</v>
      </c>
      <c r="C41" s="11">
        <v>6410</v>
      </c>
      <c r="D41" s="12">
        <v>1810</v>
      </c>
      <c r="E41" s="12">
        <f t="shared" si="0"/>
        <v>4600</v>
      </c>
      <c r="F41" s="13">
        <v>4985</v>
      </c>
      <c r="H41">
        <f t="shared" si="1"/>
        <v>1425</v>
      </c>
      <c r="I41" s="1">
        <f t="shared" si="2"/>
        <v>0.2858575727181545</v>
      </c>
    </row>
    <row r="42" spans="1:9" ht="25.5">
      <c r="A42" s="6"/>
      <c r="B42" s="10" t="s">
        <v>41</v>
      </c>
      <c r="C42" s="11">
        <v>36869</v>
      </c>
      <c r="D42" s="12">
        <v>23932</v>
      </c>
      <c r="E42" s="12">
        <f t="shared" si="0"/>
        <v>12937</v>
      </c>
      <c r="F42" s="13">
        <v>28627</v>
      </c>
      <c r="H42">
        <f t="shared" si="1"/>
        <v>8242</v>
      </c>
      <c r="I42" s="1">
        <f t="shared" si="2"/>
        <v>0.28791001502078456</v>
      </c>
    </row>
    <row r="43" spans="1:9" ht="12.75">
      <c r="A43" s="6"/>
      <c r="B43" s="10" t="s">
        <v>42</v>
      </c>
      <c r="C43" s="11">
        <v>12115</v>
      </c>
      <c r="D43" s="12">
        <v>7552</v>
      </c>
      <c r="E43" s="12">
        <f t="shared" si="0"/>
        <v>4563</v>
      </c>
      <c r="F43" s="13">
        <v>9138</v>
      </c>
      <c r="H43">
        <f t="shared" si="1"/>
        <v>2977</v>
      </c>
      <c r="I43" s="1">
        <f t="shared" si="2"/>
        <v>0.32578244692492886</v>
      </c>
    </row>
    <row r="44" spans="1:9" ht="12.75">
      <c r="A44" s="6"/>
      <c r="B44" s="10" t="s">
        <v>43</v>
      </c>
      <c r="C44" s="11">
        <v>3298</v>
      </c>
      <c r="D44" s="12">
        <v>4134</v>
      </c>
      <c r="E44" s="12">
        <f t="shared" si="0"/>
        <v>-836</v>
      </c>
      <c r="F44" s="13">
        <v>2481</v>
      </c>
      <c r="H44">
        <f t="shared" si="1"/>
        <v>817</v>
      </c>
      <c r="I44" s="1">
        <f t="shared" si="2"/>
        <v>0.32930270052398225</v>
      </c>
    </row>
    <row r="45" spans="1:9" ht="12.75">
      <c r="A45" s="6"/>
      <c r="B45" s="10" t="s">
        <v>44</v>
      </c>
      <c r="C45" s="11">
        <v>2460</v>
      </c>
      <c r="D45" s="14">
        <v>845</v>
      </c>
      <c r="E45" s="12">
        <f t="shared" si="0"/>
        <v>1615</v>
      </c>
      <c r="F45" s="13">
        <v>1669</v>
      </c>
      <c r="H45">
        <f t="shared" si="1"/>
        <v>791</v>
      </c>
      <c r="I45" s="1">
        <f t="shared" si="2"/>
        <v>0.47393648891551826</v>
      </c>
    </row>
    <row r="46" spans="1:9" ht="12.75">
      <c r="A46" s="6"/>
      <c r="B46" s="10" t="s">
        <v>45</v>
      </c>
      <c r="C46" s="11">
        <v>74382</v>
      </c>
      <c r="D46" s="12">
        <v>48216</v>
      </c>
      <c r="E46" s="12">
        <f t="shared" si="0"/>
        <v>26166</v>
      </c>
      <c r="F46" s="13">
        <v>49963</v>
      </c>
      <c r="H46">
        <f t="shared" si="1"/>
        <v>24419</v>
      </c>
      <c r="I46" s="1">
        <f t="shared" si="2"/>
        <v>0.48874166883493786</v>
      </c>
    </row>
    <row r="47" spans="1:9" ht="12.75">
      <c r="A47" s="6"/>
      <c r="B47" s="10" t="s">
        <v>46</v>
      </c>
      <c r="C47" s="11">
        <v>144414</v>
      </c>
      <c r="D47" s="12">
        <v>94365</v>
      </c>
      <c r="E47" s="12">
        <f t="shared" si="0"/>
        <v>50049</v>
      </c>
      <c r="F47" s="13">
        <v>106123</v>
      </c>
      <c r="H47">
        <f t="shared" si="1"/>
        <v>38291</v>
      </c>
      <c r="I47" s="1">
        <f t="shared" si="2"/>
        <v>0.3608171649877972</v>
      </c>
    </row>
    <row r="48" spans="1:9" ht="12.75">
      <c r="A48" s="6"/>
      <c r="B48" s="10" t="s">
        <v>47</v>
      </c>
      <c r="C48" s="11">
        <v>51594</v>
      </c>
      <c r="D48" s="12">
        <v>83830</v>
      </c>
      <c r="E48" s="12">
        <f t="shared" si="0"/>
        <v>-32236</v>
      </c>
      <c r="F48" s="13">
        <v>39053</v>
      </c>
      <c r="H48">
        <f t="shared" si="1"/>
        <v>12541</v>
      </c>
      <c r="I48" s="1">
        <f t="shared" si="2"/>
        <v>0.3211276982562159</v>
      </c>
    </row>
    <row r="49" spans="1:9" ht="12.75">
      <c r="A49" s="6"/>
      <c r="B49" s="10" t="s">
        <v>48</v>
      </c>
      <c r="C49" s="11">
        <v>10408</v>
      </c>
      <c r="D49" s="12">
        <v>6073</v>
      </c>
      <c r="E49" s="12">
        <f t="shared" si="0"/>
        <v>4335</v>
      </c>
      <c r="F49" s="13">
        <v>6860</v>
      </c>
      <c r="H49">
        <f t="shared" si="1"/>
        <v>3548</v>
      </c>
      <c r="I49" s="1">
        <f t="shared" si="2"/>
        <v>0.5172011661807581</v>
      </c>
    </row>
    <row r="50" spans="1:9" ht="12.75">
      <c r="A50" s="6"/>
      <c r="B50" s="10" t="s">
        <v>49</v>
      </c>
      <c r="C50" s="11">
        <v>1927</v>
      </c>
      <c r="D50" s="12">
        <v>1070</v>
      </c>
      <c r="E50" s="12">
        <f t="shared" si="0"/>
        <v>857</v>
      </c>
      <c r="F50" s="13">
        <v>1316</v>
      </c>
      <c r="H50">
        <f t="shared" si="1"/>
        <v>611</v>
      </c>
      <c r="I50" s="1">
        <f t="shared" si="2"/>
        <v>0.4642857142857143</v>
      </c>
    </row>
    <row r="51" spans="1:9" ht="12.75">
      <c r="A51" s="6"/>
      <c r="B51" s="10" t="s">
        <v>50</v>
      </c>
      <c r="C51" s="11">
        <v>4196</v>
      </c>
      <c r="D51" s="12">
        <v>4048</v>
      </c>
      <c r="E51" s="12">
        <f t="shared" si="0"/>
        <v>148</v>
      </c>
      <c r="F51" s="13">
        <v>3038</v>
      </c>
      <c r="H51">
        <f t="shared" si="1"/>
        <v>1158</v>
      </c>
      <c r="I51" s="1">
        <f t="shared" si="2"/>
        <v>0.38117182356813695</v>
      </c>
    </row>
    <row r="52" spans="1:9" ht="12.75">
      <c r="A52" s="6"/>
      <c r="B52" s="10" t="s">
        <v>51</v>
      </c>
      <c r="C52" s="11">
        <v>81272</v>
      </c>
      <c r="D52" s="12">
        <v>61228</v>
      </c>
      <c r="E52" s="12">
        <f t="shared" si="0"/>
        <v>20044</v>
      </c>
      <c r="F52" s="13">
        <v>57948</v>
      </c>
      <c r="H52">
        <f t="shared" si="1"/>
        <v>23324</v>
      </c>
      <c r="I52" s="1">
        <f t="shared" si="2"/>
        <v>0.4024987920204321</v>
      </c>
    </row>
    <row r="53" spans="1:9" ht="12.75">
      <c r="A53" s="6"/>
      <c r="B53" s="10" t="s">
        <v>52</v>
      </c>
      <c r="C53" s="11">
        <v>81267</v>
      </c>
      <c r="D53" s="12">
        <v>57255</v>
      </c>
      <c r="E53" s="12">
        <f t="shared" si="0"/>
        <v>24012</v>
      </c>
      <c r="F53" s="13">
        <v>55135</v>
      </c>
      <c r="H53">
        <f t="shared" si="1"/>
        <v>26132</v>
      </c>
      <c r="I53" s="1">
        <f t="shared" si="2"/>
        <v>0.4739639067742813</v>
      </c>
    </row>
    <row r="54" spans="1:9" ht="12.75">
      <c r="A54" s="6"/>
      <c r="B54" s="10" t="s">
        <v>53</v>
      </c>
      <c r="C54" s="11">
        <v>41350</v>
      </c>
      <c r="D54" s="12">
        <v>30197</v>
      </c>
      <c r="E54" s="12">
        <f t="shared" si="0"/>
        <v>11153</v>
      </c>
      <c r="F54" s="13">
        <v>33864</v>
      </c>
      <c r="H54">
        <f t="shared" si="1"/>
        <v>7486</v>
      </c>
      <c r="I54" s="1">
        <f t="shared" si="2"/>
        <v>0.22106071344200331</v>
      </c>
    </row>
    <row r="55" spans="1:9" ht="25.5">
      <c r="A55" s="6"/>
      <c r="B55" s="10" t="s">
        <v>54</v>
      </c>
      <c r="C55" s="11">
        <v>358613</v>
      </c>
      <c r="D55" s="12">
        <v>406099</v>
      </c>
      <c r="E55" s="12">
        <f t="shared" si="0"/>
        <v>-47486</v>
      </c>
      <c r="F55" s="13">
        <v>289456</v>
      </c>
      <c r="H55">
        <f t="shared" si="1"/>
        <v>69157</v>
      </c>
      <c r="I55" s="1">
        <f t="shared" si="2"/>
        <v>0.23892059587640263</v>
      </c>
    </row>
    <row r="56" spans="1:9" ht="12.75">
      <c r="A56" s="6"/>
      <c r="B56" s="10" t="s">
        <v>55</v>
      </c>
      <c r="C56" s="11">
        <v>19462</v>
      </c>
      <c r="D56" s="12">
        <v>19649</v>
      </c>
      <c r="E56" s="12">
        <f t="shared" si="0"/>
        <v>-187</v>
      </c>
      <c r="F56" s="13">
        <v>16059</v>
      </c>
      <c r="H56">
        <f t="shared" si="1"/>
        <v>3403</v>
      </c>
      <c r="I56" s="1">
        <f t="shared" si="2"/>
        <v>0.21190609627000437</v>
      </c>
    </row>
    <row r="57" spans="1:9" ht="12.75">
      <c r="A57" s="6"/>
      <c r="B57" s="10" t="s">
        <v>56</v>
      </c>
      <c r="C57" s="11">
        <v>23732</v>
      </c>
      <c r="D57" s="12">
        <v>8545</v>
      </c>
      <c r="E57" s="12">
        <f t="shared" si="0"/>
        <v>15187</v>
      </c>
      <c r="F57" s="13">
        <v>16404</v>
      </c>
      <c r="H57">
        <f t="shared" si="1"/>
        <v>7328</v>
      </c>
      <c r="I57" s="1">
        <f t="shared" si="2"/>
        <v>0.4467203121189954</v>
      </c>
    </row>
    <row r="58" spans="1:9" ht="12.75">
      <c r="A58" s="6"/>
      <c r="B58" s="10" t="s">
        <v>57</v>
      </c>
      <c r="C58" s="11">
        <v>69654</v>
      </c>
      <c r="D58" s="12">
        <v>19358</v>
      </c>
      <c r="E58" s="12">
        <f t="shared" si="0"/>
        <v>50296</v>
      </c>
      <c r="F58" s="13">
        <v>52043</v>
      </c>
      <c r="H58">
        <f t="shared" si="1"/>
        <v>17611</v>
      </c>
      <c r="I58" s="1">
        <f t="shared" si="2"/>
        <v>0.3383932517341429</v>
      </c>
    </row>
    <row r="59" spans="1:9" ht="25.5">
      <c r="A59" s="6"/>
      <c r="B59" s="10" t="s">
        <v>58</v>
      </c>
      <c r="C59" s="11">
        <v>6987</v>
      </c>
      <c r="D59" s="12">
        <v>5151</v>
      </c>
      <c r="E59" s="12">
        <f t="shared" si="0"/>
        <v>1836</v>
      </c>
      <c r="F59" s="13">
        <v>5058</v>
      </c>
      <c r="H59">
        <f t="shared" si="1"/>
        <v>1929</v>
      </c>
      <c r="I59" s="1">
        <f t="shared" si="2"/>
        <v>0.38137603795966785</v>
      </c>
    </row>
    <row r="60" spans="1:9" ht="12.75">
      <c r="A60" s="6"/>
      <c r="B60" s="10" t="s">
        <v>59</v>
      </c>
      <c r="C60" s="11">
        <v>191389</v>
      </c>
      <c r="D60" s="12">
        <v>192030</v>
      </c>
      <c r="E60" s="12">
        <f t="shared" si="0"/>
        <v>-641</v>
      </c>
      <c r="F60" s="13">
        <v>134476</v>
      </c>
      <c r="H60">
        <f t="shared" si="1"/>
        <v>56913</v>
      </c>
      <c r="I60" s="1">
        <f t="shared" si="2"/>
        <v>0.4232205003123234</v>
      </c>
    </row>
    <row r="61" spans="1:9" ht="12.75">
      <c r="A61" s="6"/>
      <c r="B61" s="10" t="s">
        <v>60</v>
      </c>
      <c r="C61" s="11">
        <v>43108</v>
      </c>
      <c r="D61" s="12">
        <v>38617</v>
      </c>
      <c r="E61" s="12">
        <f t="shared" si="0"/>
        <v>4491</v>
      </c>
      <c r="F61" s="13">
        <v>26216</v>
      </c>
      <c r="H61">
        <f t="shared" si="1"/>
        <v>16892</v>
      </c>
      <c r="I61" s="1">
        <f t="shared" si="2"/>
        <v>0.6443393347574</v>
      </c>
    </row>
    <row r="62" spans="1:9" ht="25.5">
      <c r="A62" s="6"/>
      <c r="B62" s="10" t="s">
        <v>61</v>
      </c>
      <c r="C62" s="11">
        <v>211894</v>
      </c>
      <c r="D62" s="12">
        <v>327698</v>
      </c>
      <c r="E62" s="12">
        <f t="shared" si="0"/>
        <v>-115804</v>
      </c>
      <c r="F62" s="13">
        <v>152846</v>
      </c>
      <c r="H62">
        <f t="shared" si="1"/>
        <v>59048</v>
      </c>
      <c r="I62" s="1">
        <f t="shared" si="2"/>
        <v>0.38632348900200203</v>
      </c>
    </row>
    <row r="63" spans="1:9" ht="12.75">
      <c r="A63" s="6"/>
      <c r="B63" s="10" t="s">
        <v>62</v>
      </c>
      <c r="C63" s="11">
        <v>103198</v>
      </c>
      <c r="D63" s="12">
        <v>84731</v>
      </c>
      <c r="E63" s="12">
        <f t="shared" si="0"/>
        <v>18467</v>
      </c>
      <c r="F63" s="13">
        <v>68581</v>
      </c>
      <c r="H63">
        <f t="shared" si="1"/>
        <v>34617</v>
      </c>
      <c r="I63" s="1">
        <f t="shared" si="2"/>
        <v>0.5047607938058646</v>
      </c>
    </row>
    <row r="64" spans="1:9" ht="12.75">
      <c r="A64" s="6"/>
      <c r="B64" s="10" t="s">
        <v>63</v>
      </c>
      <c r="C64" s="11">
        <v>225627</v>
      </c>
      <c r="D64" s="12">
        <v>225367</v>
      </c>
      <c r="E64" s="12">
        <f t="shared" si="0"/>
        <v>260</v>
      </c>
      <c r="F64" s="13">
        <v>184884</v>
      </c>
      <c r="H64">
        <f t="shared" si="1"/>
        <v>40743</v>
      </c>
      <c r="I64" s="1">
        <f t="shared" si="2"/>
        <v>0.22037061076134223</v>
      </c>
    </row>
    <row r="65" spans="1:9" ht="12.75">
      <c r="A65" s="6"/>
      <c r="B65" s="10" t="s">
        <v>64</v>
      </c>
      <c r="C65" s="11">
        <v>123532</v>
      </c>
      <c r="D65" s="12">
        <v>85983</v>
      </c>
      <c r="E65" s="12">
        <f t="shared" si="0"/>
        <v>37549</v>
      </c>
      <c r="F65" s="13">
        <v>90101</v>
      </c>
      <c r="H65">
        <f t="shared" si="1"/>
        <v>33431</v>
      </c>
      <c r="I65" s="1">
        <f t="shared" si="2"/>
        <v>0.3710391671568573</v>
      </c>
    </row>
    <row r="66" spans="1:9" ht="12.75">
      <c r="A66" s="6"/>
      <c r="B66" s="10" t="s">
        <v>65</v>
      </c>
      <c r="C66" s="11">
        <v>18305</v>
      </c>
      <c r="D66" s="12">
        <v>12409</v>
      </c>
      <c r="E66" s="12">
        <f t="shared" si="0"/>
        <v>5896</v>
      </c>
      <c r="F66" s="13">
        <v>13439</v>
      </c>
      <c r="H66">
        <f t="shared" si="1"/>
        <v>4866</v>
      </c>
      <c r="I66" s="1">
        <f t="shared" si="2"/>
        <v>0.3620805119428529</v>
      </c>
    </row>
    <row r="67" spans="1:9" ht="25.5">
      <c r="A67" s="6"/>
      <c r="B67" s="10" t="s">
        <v>66</v>
      </c>
      <c r="C67" s="11">
        <v>51988</v>
      </c>
      <c r="D67" s="12">
        <v>14637</v>
      </c>
      <c r="E67" s="12">
        <f t="shared" si="0"/>
        <v>37351</v>
      </c>
      <c r="F67" s="13">
        <v>36248</v>
      </c>
      <c r="H67">
        <f t="shared" si="1"/>
        <v>15740</v>
      </c>
      <c r="I67" s="1">
        <f t="shared" si="2"/>
        <v>0.43423085411608914</v>
      </c>
    </row>
    <row r="68" spans="1:9" ht="12.75">
      <c r="A68" s="6"/>
      <c r="B68" s="10" t="s">
        <v>67</v>
      </c>
      <c r="C68" s="11">
        <v>104630</v>
      </c>
      <c r="D68" s="12">
        <v>88382</v>
      </c>
      <c r="E68" s="12">
        <f t="shared" si="0"/>
        <v>16248</v>
      </c>
      <c r="F68" s="13">
        <v>83100</v>
      </c>
      <c r="H68">
        <f t="shared" si="1"/>
        <v>21530</v>
      </c>
      <c r="I68" s="1">
        <f t="shared" si="2"/>
        <v>0.25908543922984356</v>
      </c>
    </row>
    <row r="69" spans="1:9" ht="12.75">
      <c r="A69" s="6"/>
      <c r="B69" s="10" t="s">
        <v>68</v>
      </c>
      <c r="C69" s="11">
        <v>108126</v>
      </c>
      <c r="D69" s="12">
        <v>76938</v>
      </c>
      <c r="E69" s="12">
        <f t="shared" si="0"/>
        <v>31188</v>
      </c>
      <c r="F69" s="13">
        <v>75293</v>
      </c>
      <c r="H69">
        <f t="shared" si="1"/>
        <v>32833</v>
      </c>
      <c r="I69" s="1">
        <f t="shared" si="2"/>
        <v>0.4360697541604133</v>
      </c>
    </row>
    <row r="70" spans="1:9" ht="12.75">
      <c r="A70" s="6"/>
      <c r="B70" s="10" t="s">
        <v>69</v>
      </c>
      <c r="C70" s="11">
        <v>59178</v>
      </c>
      <c r="D70" s="12">
        <v>26389</v>
      </c>
      <c r="E70" s="12">
        <f t="shared" si="0"/>
        <v>32789</v>
      </c>
      <c r="F70" s="13">
        <v>39497</v>
      </c>
      <c r="H70">
        <f t="shared" si="1"/>
        <v>19681</v>
      </c>
      <c r="I70" s="1">
        <f t="shared" si="2"/>
        <v>0.4982910094437552</v>
      </c>
    </row>
    <row r="71" spans="1:9" ht="12.75">
      <c r="A71" s="6"/>
      <c r="B71" s="10" t="s">
        <v>70</v>
      </c>
      <c r="C71" s="11">
        <v>47519</v>
      </c>
      <c r="D71" s="12">
        <v>51760</v>
      </c>
      <c r="E71" s="12">
        <f t="shared" si="0"/>
        <v>-4241</v>
      </c>
      <c r="F71" s="13">
        <v>34705</v>
      </c>
      <c r="H71">
        <f t="shared" si="1"/>
        <v>12814</v>
      </c>
      <c r="I71" s="1">
        <f t="shared" si="2"/>
        <v>0.36922633626278634</v>
      </c>
    </row>
    <row r="72" spans="1:9" ht="12.75">
      <c r="A72" s="6"/>
      <c r="B72" s="10" t="s">
        <v>71</v>
      </c>
      <c r="C72" s="11">
        <v>19795</v>
      </c>
      <c r="D72" s="12">
        <v>11584</v>
      </c>
      <c r="E72" s="12">
        <f t="shared" si="0"/>
        <v>8211</v>
      </c>
      <c r="F72" s="13">
        <v>12126</v>
      </c>
      <c r="H72">
        <f t="shared" si="1"/>
        <v>7669</v>
      </c>
      <c r="I72" s="1">
        <f t="shared" si="2"/>
        <v>0.63244268513937</v>
      </c>
    </row>
    <row r="73" spans="1:9" ht="25.5">
      <c r="A73" s="6"/>
      <c r="B73" s="10" t="s">
        <v>72</v>
      </c>
      <c r="C73" s="11">
        <v>11153</v>
      </c>
      <c r="D73" s="12">
        <v>4521</v>
      </c>
      <c r="E73" s="12">
        <f t="shared" si="0"/>
        <v>6632</v>
      </c>
      <c r="F73" s="13">
        <v>8014</v>
      </c>
      <c r="H73">
        <f t="shared" si="1"/>
        <v>3139</v>
      </c>
      <c r="I73" s="1">
        <f t="shared" si="2"/>
        <v>0.39168954329922634</v>
      </c>
    </row>
    <row r="74" spans="1:9" ht="12.75">
      <c r="A74" s="6"/>
      <c r="B74" s="10" t="s">
        <v>73</v>
      </c>
      <c r="C74" s="11">
        <v>5466</v>
      </c>
      <c r="D74" s="12">
        <v>3049</v>
      </c>
      <c r="E74" s="12">
        <f t="shared" si="0"/>
        <v>2417</v>
      </c>
      <c r="F74" s="13">
        <v>4050</v>
      </c>
      <c r="H74">
        <f t="shared" si="1"/>
        <v>1416</v>
      </c>
      <c r="I74" s="1">
        <f t="shared" si="2"/>
        <v>0.3496296296296296</v>
      </c>
    </row>
    <row r="75" spans="1:9" ht="12.75">
      <c r="A75" s="6"/>
      <c r="B75" s="10" t="s">
        <v>74</v>
      </c>
      <c r="C75" s="11">
        <v>3396</v>
      </c>
      <c r="D75" s="12">
        <v>1251</v>
      </c>
      <c r="E75" s="12">
        <f t="shared" si="0"/>
        <v>2145</v>
      </c>
      <c r="F75" s="13">
        <v>2326</v>
      </c>
      <c r="H75">
        <f t="shared" si="1"/>
        <v>1070</v>
      </c>
      <c r="I75" s="1">
        <f t="shared" si="2"/>
        <v>0.46001719690455717</v>
      </c>
    </row>
    <row r="76" spans="1:9" ht="12.75">
      <c r="A76" s="6"/>
      <c r="B76" s="10" t="s">
        <v>75</v>
      </c>
      <c r="C76" s="11">
        <v>111544</v>
      </c>
      <c r="D76" s="12">
        <v>115319</v>
      </c>
      <c r="E76" s="12">
        <f t="shared" si="0"/>
        <v>-3775</v>
      </c>
      <c r="F76" s="13">
        <v>82214</v>
      </c>
      <c r="H76">
        <f t="shared" si="1"/>
        <v>29330</v>
      </c>
      <c r="I76" s="1">
        <f t="shared" si="2"/>
        <v>0.35675189140535674</v>
      </c>
    </row>
    <row r="77" spans="1:9" ht="12.75">
      <c r="A77" s="6"/>
      <c r="B77" s="10" t="s">
        <v>76</v>
      </c>
      <c r="C77" s="11">
        <v>6777</v>
      </c>
      <c r="D77" s="12">
        <v>4896</v>
      </c>
      <c r="E77" s="12">
        <f t="shared" si="0"/>
        <v>1881</v>
      </c>
      <c r="F77" s="13">
        <v>4511</v>
      </c>
      <c r="H77">
        <f t="shared" si="1"/>
        <v>2266</v>
      </c>
      <c r="I77" s="1">
        <f t="shared" si="2"/>
        <v>0.5023276435380182</v>
      </c>
    </row>
    <row r="78" spans="1:9" ht="12.75">
      <c r="A78" s="6"/>
      <c r="B78" s="10" t="s">
        <v>77</v>
      </c>
      <c r="C78" s="11">
        <v>17553</v>
      </c>
      <c r="D78" s="12">
        <v>6213</v>
      </c>
      <c r="E78" s="12">
        <f>C78-D78</f>
        <v>11340</v>
      </c>
      <c r="F78" s="13">
        <v>12176</v>
      </c>
      <c r="H78">
        <f>C78-F78</f>
        <v>5377</v>
      </c>
      <c r="I78" s="1">
        <f>H78/F78</f>
        <v>0.4416064388961892</v>
      </c>
    </row>
    <row r="79" spans="1:9" ht="25.5">
      <c r="A79" s="15"/>
      <c r="B79" s="16" t="s">
        <v>78</v>
      </c>
      <c r="C79" s="17">
        <v>7368</v>
      </c>
      <c r="D79" s="12">
        <v>2912</v>
      </c>
      <c r="E79" s="12">
        <f>C79-D79</f>
        <v>4456</v>
      </c>
      <c r="F79" s="18">
        <v>4983</v>
      </c>
      <c r="H79">
        <f>C79-F79</f>
        <v>2385</v>
      </c>
      <c r="I79" s="1">
        <f>H79/F79</f>
        <v>0.4786273329319687</v>
      </c>
    </row>
    <row r="80" spans="3:9" ht="12.75">
      <c r="C80" s="19">
        <f>SUM(C13:C79)</f>
        <v>3951848</v>
      </c>
      <c r="D80" s="20">
        <f>SUM(D13:D79)</f>
        <v>3570628</v>
      </c>
      <c r="E80" s="20">
        <f>SUM(E13:E79)</f>
        <v>381220</v>
      </c>
      <c r="F80" s="19">
        <f>SUM(F13:F79)</f>
        <v>2909115</v>
      </c>
      <c r="I80" s="1"/>
    </row>
    <row r="81" spans="3:9" ht="12.75">
      <c r="C81" s="19"/>
      <c r="D81" s="12"/>
      <c r="E81" s="12"/>
      <c r="F81" s="19"/>
      <c r="I81" s="1"/>
    </row>
    <row r="82" spans="1:9" ht="12.75">
      <c r="A82" t="s">
        <v>79</v>
      </c>
      <c r="D82" s="12"/>
      <c r="E82" s="12"/>
      <c r="I82" s="1"/>
    </row>
    <row r="83" spans="4:18" ht="12.75">
      <c r="D83" s="12"/>
      <c r="E83" s="12"/>
      <c r="I83" s="1"/>
      <c r="O83">
        <v>2004</v>
      </c>
      <c r="R83">
        <v>2000</v>
      </c>
    </row>
    <row r="84" spans="1:17" ht="12.75">
      <c r="A84" s="4"/>
      <c r="B84" s="5"/>
      <c r="C84" s="2">
        <v>2004</v>
      </c>
      <c r="D84" s="12"/>
      <c r="E84" s="12"/>
      <c r="F84" s="3">
        <v>2000</v>
      </c>
      <c r="H84" t="s">
        <v>5</v>
      </c>
      <c r="I84" s="1" t="s">
        <v>6</v>
      </c>
      <c r="J84" t="s">
        <v>80</v>
      </c>
      <c r="K84" t="s">
        <v>81</v>
      </c>
      <c r="N84" t="s">
        <v>82</v>
      </c>
      <c r="Q84" t="s">
        <v>82</v>
      </c>
    </row>
    <row r="85" spans="1:18" ht="12.75">
      <c r="A85" s="6"/>
      <c r="B85" s="7" t="s">
        <v>10</v>
      </c>
      <c r="C85" s="8" t="s">
        <v>11</v>
      </c>
      <c r="D85" s="12"/>
      <c r="E85" s="12"/>
      <c r="F85" s="9" t="s">
        <v>7</v>
      </c>
      <c r="I85" s="1"/>
      <c r="O85" t="s">
        <v>83</v>
      </c>
      <c r="R85" t="s">
        <v>83</v>
      </c>
    </row>
    <row r="86" spans="1:18" ht="12.75">
      <c r="A86" s="6"/>
      <c r="B86" s="10" t="s">
        <v>17</v>
      </c>
      <c r="C86" s="11">
        <v>243118</v>
      </c>
      <c r="D86" s="12"/>
      <c r="E86" s="12"/>
      <c r="F86" s="13">
        <v>177279</v>
      </c>
      <c r="H86">
        <f aca="true" t="shared" si="3" ref="H86:H150">C86-F86</f>
        <v>65839</v>
      </c>
      <c r="I86" s="1">
        <f aca="true" t="shared" si="4" ref="I86:I149">H86/F86</f>
        <v>0.3713863458164814</v>
      </c>
      <c r="J86" t="s">
        <v>80</v>
      </c>
      <c r="K86">
        <f>H86</f>
        <v>65839</v>
      </c>
      <c r="L86" s="1">
        <f>K86/1043132</f>
        <v>0.06311665254253536</v>
      </c>
      <c r="N86" s="1">
        <f>C86/3951848</f>
        <v>0.06152007870748065</v>
      </c>
      <c r="O86" s="1">
        <f>N86</f>
        <v>0.06152007870748065</v>
      </c>
      <c r="Q86" s="1">
        <f>F86/2909115</f>
        <v>0.06093915159765083</v>
      </c>
      <c r="R86" s="1">
        <f>Q86</f>
        <v>0.06093915159765083</v>
      </c>
    </row>
    <row r="87" spans="1:18" ht="25.5">
      <c r="A87" s="6"/>
      <c r="B87" s="10" t="s">
        <v>54</v>
      </c>
      <c r="C87" s="11">
        <v>358613</v>
      </c>
      <c r="D87" s="12"/>
      <c r="E87" s="12"/>
      <c r="F87" s="13">
        <v>289456</v>
      </c>
      <c r="H87">
        <f t="shared" si="3"/>
        <v>69157</v>
      </c>
      <c r="I87" s="1">
        <f t="shared" si="4"/>
        <v>0.23892059587640263</v>
      </c>
      <c r="J87" t="s">
        <v>80</v>
      </c>
      <c r="K87">
        <f>H87+K86</f>
        <v>134996</v>
      </c>
      <c r="L87" s="1">
        <f>K87/1043132</f>
        <v>0.12941411058236157</v>
      </c>
      <c r="N87" s="1">
        <f aca="true" t="shared" si="5" ref="N87:N150">C87/3951848</f>
        <v>0.09074564608760256</v>
      </c>
      <c r="O87" s="1">
        <f>N87+O86</f>
        <v>0.1522657247950832</v>
      </c>
      <c r="Q87" s="1">
        <f aca="true" t="shared" si="6" ref="Q87:Q150">F87/2909115</f>
        <v>0.09949967601830798</v>
      </c>
      <c r="R87" s="1">
        <f>Q87+R86</f>
        <v>0.1604388276159588</v>
      </c>
    </row>
    <row r="88" spans="1:18" ht="12.75">
      <c r="A88" s="6"/>
      <c r="B88" s="10" t="s">
        <v>26</v>
      </c>
      <c r="C88" s="11">
        <v>219251</v>
      </c>
      <c r="D88" s="12"/>
      <c r="E88" s="12"/>
      <c r="F88" s="13">
        <v>152082</v>
      </c>
      <c r="H88">
        <f t="shared" si="3"/>
        <v>67169</v>
      </c>
      <c r="I88" s="1">
        <f t="shared" si="4"/>
        <v>0.44166305019660446</v>
      </c>
      <c r="K88">
        <f aca="true" t="shared" si="7" ref="K88:K151">H88+K87</f>
        <v>202165</v>
      </c>
      <c r="L88" s="1">
        <f aca="true" t="shared" si="8" ref="L88:L151">K88/1043132</f>
        <v>0.19380576954786163</v>
      </c>
      <c r="N88" s="1">
        <f t="shared" si="5"/>
        <v>0.05548062577305605</v>
      </c>
      <c r="O88" s="1">
        <f>N88+O87</f>
        <v>0.20774635056813925</v>
      </c>
      <c r="Q88" s="1">
        <f t="shared" si="6"/>
        <v>0.052277754574844924</v>
      </c>
      <c r="R88" s="1">
        <f aca="true" t="shared" si="9" ref="R88:R151">Q88+R87</f>
        <v>0.21271658219080372</v>
      </c>
    </row>
    <row r="89" spans="1:18" ht="25.5">
      <c r="A89" s="6"/>
      <c r="B89" s="10" t="s">
        <v>39</v>
      </c>
      <c r="C89" s="11">
        <v>244606</v>
      </c>
      <c r="D89" s="12"/>
      <c r="E89" s="12"/>
      <c r="F89" s="13">
        <v>180713</v>
      </c>
      <c r="H89">
        <f t="shared" si="3"/>
        <v>63893</v>
      </c>
      <c r="I89" s="1">
        <f t="shared" si="4"/>
        <v>0.35356061821783713</v>
      </c>
      <c r="J89" t="s">
        <v>80</v>
      </c>
      <c r="K89">
        <f t="shared" si="7"/>
        <v>266058</v>
      </c>
      <c r="L89" s="1">
        <f t="shared" si="8"/>
        <v>0.255056886376796</v>
      </c>
      <c r="N89" s="1">
        <f t="shared" si="5"/>
        <v>0.06189661140813108</v>
      </c>
      <c r="O89" s="1">
        <f aca="true" t="shared" si="10" ref="O89:O152">N89+O88</f>
        <v>0.26964296197627036</v>
      </c>
      <c r="Q89" s="1">
        <f t="shared" si="6"/>
        <v>0.06211957932223374</v>
      </c>
      <c r="R89" s="1">
        <f t="shared" si="9"/>
        <v>0.27483616151303747</v>
      </c>
    </row>
    <row r="90" spans="1:18" ht="25.5">
      <c r="A90" s="6"/>
      <c r="B90" s="10" t="s">
        <v>61</v>
      </c>
      <c r="C90" s="11">
        <v>211894</v>
      </c>
      <c r="D90" s="12"/>
      <c r="E90" s="12"/>
      <c r="F90" s="13">
        <v>152846</v>
      </c>
      <c r="H90">
        <f t="shared" si="3"/>
        <v>59048</v>
      </c>
      <c r="I90" s="1">
        <f t="shared" si="4"/>
        <v>0.38632348900200203</v>
      </c>
      <c r="J90" t="s">
        <v>80</v>
      </c>
      <c r="K90">
        <f t="shared" si="7"/>
        <v>325106</v>
      </c>
      <c r="L90" s="1">
        <f t="shared" si="8"/>
        <v>0.3116633369506448</v>
      </c>
      <c r="N90" s="1">
        <f t="shared" si="5"/>
        <v>0.053618965101896635</v>
      </c>
      <c r="O90" s="1">
        <f t="shared" si="10"/>
        <v>0.323261927078167</v>
      </c>
      <c r="Q90" s="1">
        <f t="shared" si="6"/>
        <v>0.05254037739999966</v>
      </c>
      <c r="R90" s="1">
        <f t="shared" si="9"/>
        <v>0.32737653891303714</v>
      </c>
    </row>
    <row r="91" spans="1:18" ht="12.75">
      <c r="A91" s="6"/>
      <c r="B91" s="10" t="s">
        <v>59</v>
      </c>
      <c r="C91" s="11">
        <v>191389</v>
      </c>
      <c r="D91" s="12"/>
      <c r="E91" s="12"/>
      <c r="F91" s="13">
        <v>134476</v>
      </c>
      <c r="H91">
        <f t="shared" si="3"/>
        <v>56913</v>
      </c>
      <c r="I91" s="1">
        <f t="shared" si="4"/>
        <v>0.4232205003123234</v>
      </c>
      <c r="K91">
        <f t="shared" si="7"/>
        <v>382019</v>
      </c>
      <c r="L91" s="1">
        <f t="shared" si="8"/>
        <v>0.36622306668762916</v>
      </c>
      <c r="N91" s="1">
        <f t="shared" si="5"/>
        <v>0.04843025339031258</v>
      </c>
      <c r="O91" s="1">
        <f t="shared" si="10"/>
        <v>0.37169218046847957</v>
      </c>
      <c r="Q91" s="1">
        <f t="shared" si="6"/>
        <v>0.04622574219307246</v>
      </c>
      <c r="R91" s="1">
        <f t="shared" si="9"/>
        <v>0.3736022811061096</v>
      </c>
    </row>
    <row r="92" spans="1:18" ht="12.75">
      <c r="A92" s="6"/>
      <c r="B92" s="10" t="s">
        <v>63</v>
      </c>
      <c r="C92" s="11">
        <v>225627</v>
      </c>
      <c r="D92" s="12"/>
      <c r="E92" s="12"/>
      <c r="F92" s="13">
        <v>184884</v>
      </c>
      <c r="H92">
        <f t="shared" si="3"/>
        <v>40743</v>
      </c>
      <c r="I92" s="1">
        <f t="shared" si="4"/>
        <v>0.22037061076134223</v>
      </c>
      <c r="J92" t="s">
        <v>80</v>
      </c>
      <c r="K92">
        <f t="shared" si="7"/>
        <v>422762</v>
      </c>
      <c r="L92" s="1">
        <f t="shared" si="8"/>
        <v>0.40528140254541134</v>
      </c>
      <c r="N92" s="1">
        <f t="shared" si="5"/>
        <v>0.057094048151649555</v>
      </c>
      <c r="O92" s="1">
        <f t="shared" si="10"/>
        <v>0.4287862286201291</v>
      </c>
      <c r="Q92" s="1">
        <f t="shared" si="6"/>
        <v>0.06355334869883109</v>
      </c>
      <c r="R92" s="1">
        <f t="shared" si="9"/>
        <v>0.4371556298049407</v>
      </c>
    </row>
    <row r="93" spans="1:18" ht="12.75">
      <c r="A93" s="6"/>
      <c r="B93" s="10" t="s">
        <v>46</v>
      </c>
      <c r="C93" s="11">
        <v>144414</v>
      </c>
      <c r="D93" s="12"/>
      <c r="E93" s="12"/>
      <c r="F93" s="13">
        <v>106123</v>
      </c>
      <c r="H93">
        <f t="shared" si="3"/>
        <v>38291</v>
      </c>
      <c r="I93" s="1">
        <f t="shared" si="4"/>
        <v>0.3608171649877972</v>
      </c>
      <c r="J93" t="s">
        <v>80</v>
      </c>
      <c r="K93">
        <f t="shared" si="7"/>
        <v>461053</v>
      </c>
      <c r="L93" s="1">
        <f t="shared" si="8"/>
        <v>0.4419891250579984</v>
      </c>
      <c r="N93" s="1">
        <f t="shared" si="5"/>
        <v>0.03654340956433547</v>
      </c>
      <c r="O93" s="1">
        <f t="shared" si="10"/>
        <v>0.4653296381844646</v>
      </c>
      <c r="Q93" s="1">
        <f t="shared" si="6"/>
        <v>0.03647947915431325</v>
      </c>
      <c r="R93" s="1">
        <f t="shared" si="9"/>
        <v>0.473635108959254</v>
      </c>
    </row>
    <row r="94" spans="1:18" ht="12.75">
      <c r="A94" s="6"/>
      <c r="B94" s="10" t="s">
        <v>16</v>
      </c>
      <c r="C94" s="11">
        <v>152838</v>
      </c>
      <c r="D94" s="12"/>
      <c r="E94" s="12"/>
      <c r="F94" s="13">
        <v>115185</v>
      </c>
      <c r="H94">
        <f t="shared" si="3"/>
        <v>37653</v>
      </c>
      <c r="I94" s="1">
        <f t="shared" si="4"/>
        <v>0.3268915223336372</v>
      </c>
      <c r="K94">
        <f t="shared" si="7"/>
        <v>498706</v>
      </c>
      <c r="L94" s="1">
        <f t="shared" si="8"/>
        <v>0.4780852279481408</v>
      </c>
      <c r="N94" s="1">
        <f t="shared" si="5"/>
        <v>0.0386750704986629</v>
      </c>
      <c r="O94" s="1">
        <f t="shared" si="10"/>
        <v>0.5040047086831275</v>
      </c>
      <c r="Q94" s="1">
        <f t="shared" si="6"/>
        <v>0.039594515857915555</v>
      </c>
      <c r="R94" s="1">
        <f t="shared" si="9"/>
        <v>0.5132296248171695</v>
      </c>
    </row>
    <row r="95" spans="1:18" ht="12.75">
      <c r="A95" s="6"/>
      <c r="B95" s="10" t="s">
        <v>62</v>
      </c>
      <c r="C95" s="11">
        <v>103198</v>
      </c>
      <c r="D95" s="12"/>
      <c r="E95" s="12"/>
      <c r="F95" s="13">
        <v>68581</v>
      </c>
      <c r="H95">
        <f t="shared" si="3"/>
        <v>34617</v>
      </c>
      <c r="I95" s="1">
        <f t="shared" si="4"/>
        <v>0.5047607938058646</v>
      </c>
      <c r="J95" t="s">
        <v>80</v>
      </c>
      <c r="K95">
        <f t="shared" si="7"/>
        <v>533323</v>
      </c>
      <c r="L95" s="1">
        <f t="shared" si="8"/>
        <v>0.5112708650487187</v>
      </c>
      <c r="N95" s="1">
        <f t="shared" si="5"/>
        <v>0.02611385863019023</v>
      </c>
      <c r="O95" s="1">
        <f t="shared" si="10"/>
        <v>0.5301185673133177</v>
      </c>
      <c r="Q95" s="1">
        <f t="shared" si="6"/>
        <v>0.02357452352347707</v>
      </c>
      <c r="R95" s="1">
        <f t="shared" si="9"/>
        <v>0.5368041483406466</v>
      </c>
    </row>
    <row r="96" spans="1:18" ht="12.75">
      <c r="A96" s="6"/>
      <c r="B96" s="10" t="s">
        <v>64</v>
      </c>
      <c r="C96" s="11">
        <v>123532</v>
      </c>
      <c r="D96" s="12"/>
      <c r="E96" s="12"/>
      <c r="F96" s="13">
        <v>90101</v>
      </c>
      <c r="H96">
        <f t="shared" si="3"/>
        <v>33431</v>
      </c>
      <c r="I96" s="1">
        <f t="shared" si="4"/>
        <v>0.3710391671568573</v>
      </c>
      <c r="K96">
        <f t="shared" si="7"/>
        <v>566754</v>
      </c>
      <c r="L96" s="1">
        <f t="shared" si="8"/>
        <v>0.5433195415345325</v>
      </c>
      <c r="N96" s="1">
        <f t="shared" si="5"/>
        <v>0.03125929944673986</v>
      </c>
      <c r="O96" s="1">
        <f t="shared" si="10"/>
        <v>0.5613778667600576</v>
      </c>
      <c r="Q96" s="1">
        <f t="shared" si="6"/>
        <v>0.030971962263437507</v>
      </c>
      <c r="R96" s="1">
        <f t="shared" si="9"/>
        <v>0.5677761106040841</v>
      </c>
    </row>
    <row r="97" spans="1:18" ht="12.75">
      <c r="A97" s="6"/>
      <c r="B97" s="10" t="s">
        <v>68</v>
      </c>
      <c r="C97" s="11">
        <v>108126</v>
      </c>
      <c r="D97" s="12"/>
      <c r="E97" s="12"/>
      <c r="F97" s="13">
        <v>75293</v>
      </c>
      <c r="H97">
        <f t="shared" si="3"/>
        <v>32833</v>
      </c>
      <c r="I97" s="1">
        <f t="shared" si="4"/>
        <v>0.4360697541604133</v>
      </c>
      <c r="K97">
        <f t="shared" si="7"/>
        <v>599587</v>
      </c>
      <c r="L97" s="1">
        <f t="shared" si="8"/>
        <v>0.5747949444557352</v>
      </c>
      <c r="N97" s="1">
        <f t="shared" si="5"/>
        <v>0.02736087015492499</v>
      </c>
      <c r="O97" s="1">
        <f t="shared" si="10"/>
        <v>0.5887387369149826</v>
      </c>
      <c r="Q97" s="1">
        <f t="shared" si="6"/>
        <v>0.025881754416721237</v>
      </c>
      <c r="R97" s="1">
        <f t="shared" si="9"/>
        <v>0.5936578650208053</v>
      </c>
    </row>
    <row r="98" spans="1:18" ht="12.75">
      <c r="A98" s="6"/>
      <c r="B98" s="10" t="s">
        <v>75</v>
      </c>
      <c r="C98" s="11">
        <v>111544</v>
      </c>
      <c r="D98" s="12"/>
      <c r="E98" s="12"/>
      <c r="F98" s="13">
        <v>82214</v>
      </c>
      <c r="H98">
        <f t="shared" si="3"/>
        <v>29330</v>
      </c>
      <c r="I98" s="1">
        <f t="shared" si="4"/>
        <v>0.35675189140535674</v>
      </c>
      <c r="K98">
        <f t="shared" si="7"/>
        <v>628917</v>
      </c>
      <c r="L98" s="1">
        <f t="shared" si="8"/>
        <v>0.602912191362167</v>
      </c>
      <c r="N98" s="1">
        <f t="shared" si="5"/>
        <v>0.02822578196327389</v>
      </c>
      <c r="O98" s="1">
        <f t="shared" si="10"/>
        <v>0.6169645188782564</v>
      </c>
      <c r="Q98" s="1">
        <f t="shared" si="6"/>
        <v>0.028260828465014275</v>
      </c>
      <c r="R98" s="1">
        <f t="shared" si="9"/>
        <v>0.6219186934858196</v>
      </c>
    </row>
    <row r="99" spans="1:18" ht="12.75">
      <c r="A99" s="6"/>
      <c r="B99" s="10" t="s">
        <v>52</v>
      </c>
      <c r="C99" s="11">
        <v>81267</v>
      </c>
      <c r="D99" s="12"/>
      <c r="E99" s="12"/>
      <c r="F99" s="13">
        <v>55135</v>
      </c>
      <c r="H99">
        <f t="shared" si="3"/>
        <v>26132</v>
      </c>
      <c r="I99" s="1">
        <f t="shared" si="4"/>
        <v>0.4739639067742813</v>
      </c>
      <c r="K99">
        <f t="shared" si="7"/>
        <v>655049</v>
      </c>
      <c r="L99" s="1">
        <f t="shared" si="8"/>
        <v>0.6279636709448085</v>
      </c>
      <c r="N99" s="1">
        <f t="shared" si="5"/>
        <v>0.020564303080482852</v>
      </c>
      <c r="O99" s="1">
        <f t="shared" si="10"/>
        <v>0.6375288219587393</v>
      </c>
      <c r="Q99" s="1">
        <f t="shared" si="6"/>
        <v>0.018952499299615174</v>
      </c>
      <c r="R99" s="1">
        <f t="shared" si="9"/>
        <v>0.6408711927854348</v>
      </c>
    </row>
    <row r="100" spans="1:18" ht="12.75">
      <c r="A100" s="6"/>
      <c r="B100" s="10" t="s">
        <v>45</v>
      </c>
      <c r="C100" s="11">
        <v>74382</v>
      </c>
      <c r="D100" s="12"/>
      <c r="E100" s="12"/>
      <c r="F100" s="13">
        <v>49963</v>
      </c>
      <c r="H100">
        <f t="shared" si="3"/>
        <v>24419</v>
      </c>
      <c r="I100" s="1">
        <f t="shared" si="4"/>
        <v>0.48874166883493786</v>
      </c>
      <c r="J100" t="s">
        <v>80</v>
      </c>
      <c r="K100">
        <f t="shared" si="7"/>
        <v>679468</v>
      </c>
      <c r="L100" s="1">
        <f t="shared" si="8"/>
        <v>0.6513729806007293</v>
      </c>
      <c r="N100" s="1">
        <f t="shared" si="5"/>
        <v>0.01882208020146524</v>
      </c>
      <c r="O100" s="1">
        <f t="shared" si="10"/>
        <v>0.6563509021602045</v>
      </c>
      <c r="Q100" s="1">
        <f t="shared" si="6"/>
        <v>0.017174639022520595</v>
      </c>
      <c r="R100" s="1">
        <f t="shared" si="9"/>
        <v>0.6580458318079554</v>
      </c>
    </row>
    <row r="101" spans="1:18" ht="12.75">
      <c r="A101" s="6"/>
      <c r="B101" s="10" t="s">
        <v>51</v>
      </c>
      <c r="C101" s="11">
        <v>81272</v>
      </c>
      <c r="D101" s="12"/>
      <c r="E101" s="12"/>
      <c r="F101" s="13">
        <v>57948</v>
      </c>
      <c r="H101">
        <f t="shared" si="3"/>
        <v>23324</v>
      </c>
      <c r="I101" s="1">
        <f t="shared" si="4"/>
        <v>0.4024987920204321</v>
      </c>
      <c r="K101">
        <f t="shared" si="7"/>
        <v>702792</v>
      </c>
      <c r="L101" s="1">
        <f t="shared" si="8"/>
        <v>0.6737325669234574</v>
      </c>
      <c r="N101" s="1">
        <f t="shared" si="5"/>
        <v>0.020565568311331814</v>
      </c>
      <c r="O101" s="1">
        <f t="shared" si="10"/>
        <v>0.6769164704715364</v>
      </c>
      <c r="Q101" s="1">
        <f t="shared" si="6"/>
        <v>0.019919460041971527</v>
      </c>
      <c r="R101" s="1">
        <f t="shared" si="9"/>
        <v>0.6779652918499269</v>
      </c>
    </row>
    <row r="102" spans="1:18" ht="12.75">
      <c r="A102" s="6"/>
      <c r="B102" s="10" t="s">
        <v>22</v>
      </c>
      <c r="C102" s="11">
        <v>83485</v>
      </c>
      <c r="D102" s="12"/>
      <c r="E102" s="12"/>
      <c r="F102" s="13">
        <v>60426</v>
      </c>
      <c r="H102">
        <f t="shared" si="3"/>
        <v>23059</v>
      </c>
      <c r="I102" s="1">
        <f t="shared" si="4"/>
        <v>0.3816072551550657</v>
      </c>
      <c r="J102" t="s">
        <v>80</v>
      </c>
      <c r="K102">
        <f t="shared" si="7"/>
        <v>725851</v>
      </c>
      <c r="L102" s="1">
        <f t="shared" si="8"/>
        <v>0.6958381106130385</v>
      </c>
      <c r="N102" s="1">
        <f t="shared" si="5"/>
        <v>0.02112555948508141</v>
      </c>
      <c r="O102" s="1">
        <f t="shared" si="10"/>
        <v>0.6980420299566178</v>
      </c>
      <c r="Q102" s="1">
        <f t="shared" si="6"/>
        <v>0.02077126548795768</v>
      </c>
      <c r="R102" s="1">
        <f t="shared" si="9"/>
        <v>0.6987365573378846</v>
      </c>
    </row>
    <row r="103" spans="1:18" ht="12.75">
      <c r="A103" s="6"/>
      <c r="B103" s="10" t="s">
        <v>67</v>
      </c>
      <c r="C103" s="11">
        <v>104630</v>
      </c>
      <c r="D103" s="12"/>
      <c r="E103" s="12"/>
      <c r="F103" s="13">
        <v>83100</v>
      </c>
      <c r="H103">
        <f t="shared" si="3"/>
        <v>21530</v>
      </c>
      <c r="I103" s="1">
        <f t="shared" si="4"/>
        <v>0.25908543922984356</v>
      </c>
      <c r="J103" t="s">
        <v>80</v>
      </c>
      <c r="K103">
        <f t="shared" si="7"/>
        <v>747381</v>
      </c>
      <c r="L103" s="1">
        <f t="shared" si="8"/>
        <v>0.7164778762419329</v>
      </c>
      <c r="N103" s="1">
        <f t="shared" si="5"/>
        <v>0.02647622074533231</v>
      </c>
      <c r="O103" s="1">
        <f t="shared" si="10"/>
        <v>0.7245182507019501</v>
      </c>
      <c r="Q103" s="1">
        <f t="shared" si="6"/>
        <v>0.028565388442876958</v>
      </c>
      <c r="R103" s="1">
        <f t="shared" si="9"/>
        <v>0.7273019457807616</v>
      </c>
    </row>
    <row r="104" spans="1:18" ht="25.5">
      <c r="A104" s="6"/>
      <c r="B104" s="10" t="s">
        <v>27</v>
      </c>
      <c r="C104" s="11">
        <v>93367</v>
      </c>
      <c r="D104" s="12"/>
      <c r="E104" s="12"/>
      <c r="F104" s="13">
        <v>73029</v>
      </c>
      <c r="H104">
        <f t="shared" si="3"/>
        <v>20338</v>
      </c>
      <c r="I104" s="1">
        <f t="shared" si="4"/>
        <v>0.27849210587574796</v>
      </c>
      <c r="K104">
        <f t="shared" si="7"/>
        <v>767719</v>
      </c>
      <c r="L104" s="1">
        <f t="shared" si="8"/>
        <v>0.7359749293473884</v>
      </c>
      <c r="N104" s="1">
        <f t="shared" si="5"/>
        <v>0.023626161734965515</v>
      </c>
      <c r="O104" s="1">
        <f t="shared" si="10"/>
        <v>0.7481444124369157</v>
      </c>
      <c r="Q104" s="1">
        <f t="shared" si="6"/>
        <v>0.025103510861550677</v>
      </c>
      <c r="R104" s="1">
        <f t="shared" si="9"/>
        <v>0.7524054566423123</v>
      </c>
    </row>
    <row r="105" spans="1:18" ht="12.75">
      <c r="A105" s="6"/>
      <c r="B105" s="10" t="s">
        <v>21</v>
      </c>
      <c r="C105" s="11">
        <v>61881</v>
      </c>
      <c r="D105" s="12"/>
      <c r="E105" s="12"/>
      <c r="F105" s="13">
        <v>41745</v>
      </c>
      <c r="H105">
        <f t="shared" si="3"/>
        <v>20136</v>
      </c>
      <c r="I105" s="1">
        <f t="shared" si="4"/>
        <v>0.48235716852317645</v>
      </c>
      <c r="K105">
        <f t="shared" si="7"/>
        <v>787855</v>
      </c>
      <c r="L105" s="1">
        <f t="shared" si="8"/>
        <v>0.7552783348607847</v>
      </c>
      <c r="N105" s="1">
        <f t="shared" si="5"/>
        <v>0.015658750032896</v>
      </c>
      <c r="O105" s="1">
        <f t="shared" si="10"/>
        <v>0.7638031624698116</v>
      </c>
      <c r="Q105" s="1">
        <f t="shared" si="6"/>
        <v>0.014349724916340536</v>
      </c>
      <c r="R105" s="1">
        <f t="shared" si="9"/>
        <v>0.7667551815586529</v>
      </c>
    </row>
    <row r="106" spans="1:18" ht="12.75">
      <c r="A106" s="6"/>
      <c r="B106" s="10" t="s">
        <v>69</v>
      </c>
      <c r="C106" s="11">
        <v>59178</v>
      </c>
      <c r="D106" s="12"/>
      <c r="E106" s="12"/>
      <c r="F106" s="13">
        <v>39497</v>
      </c>
      <c r="H106">
        <f t="shared" si="3"/>
        <v>19681</v>
      </c>
      <c r="I106" s="1">
        <f t="shared" si="4"/>
        <v>0.4982910094437552</v>
      </c>
      <c r="K106">
        <f t="shared" si="7"/>
        <v>807536</v>
      </c>
      <c r="L106" s="1">
        <f t="shared" si="8"/>
        <v>0.7741455539663245</v>
      </c>
      <c r="N106" s="1">
        <f t="shared" si="5"/>
        <v>0.014974766235948346</v>
      </c>
      <c r="O106" s="1">
        <f t="shared" si="10"/>
        <v>0.77877792870576</v>
      </c>
      <c r="Q106" s="1">
        <f t="shared" si="6"/>
        <v>0.01357698131562348</v>
      </c>
      <c r="R106" s="1">
        <f t="shared" si="9"/>
        <v>0.7803321628742763</v>
      </c>
    </row>
    <row r="107" spans="1:18" ht="12.75">
      <c r="A107" s="6"/>
      <c r="B107" s="10" t="s">
        <v>57</v>
      </c>
      <c r="C107" s="11">
        <v>69654</v>
      </c>
      <c r="D107" s="12"/>
      <c r="E107" s="12"/>
      <c r="F107" s="13">
        <v>52043</v>
      </c>
      <c r="H107">
        <f t="shared" si="3"/>
        <v>17611</v>
      </c>
      <c r="I107" s="1">
        <f t="shared" si="4"/>
        <v>0.3383932517341429</v>
      </c>
      <c r="K107">
        <f t="shared" si="7"/>
        <v>825147</v>
      </c>
      <c r="L107" s="1">
        <f t="shared" si="8"/>
        <v>0.7910283645789794</v>
      </c>
      <c r="N107" s="1">
        <f t="shared" si="5"/>
        <v>0.017625677910688874</v>
      </c>
      <c r="O107" s="1">
        <f t="shared" si="10"/>
        <v>0.7964036066164489</v>
      </c>
      <c r="Q107" s="1">
        <f t="shared" si="6"/>
        <v>0.01788963310147588</v>
      </c>
      <c r="R107" s="1">
        <f t="shared" si="9"/>
        <v>0.7982217959757522</v>
      </c>
    </row>
    <row r="108" spans="1:18" ht="12.75">
      <c r="A108" s="6"/>
      <c r="B108" s="10" t="s">
        <v>60</v>
      </c>
      <c r="C108" s="11">
        <v>43108</v>
      </c>
      <c r="D108" s="12"/>
      <c r="E108" s="12"/>
      <c r="F108" s="13">
        <v>26216</v>
      </c>
      <c r="H108">
        <f t="shared" si="3"/>
        <v>16892</v>
      </c>
      <c r="I108" s="1">
        <f t="shared" si="4"/>
        <v>0.6443393347574</v>
      </c>
      <c r="K108">
        <f t="shared" si="7"/>
        <v>842039</v>
      </c>
      <c r="L108" s="1">
        <f t="shared" si="8"/>
        <v>0.8072219048020768</v>
      </c>
      <c r="N108" s="1">
        <f t="shared" si="5"/>
        <v>0.01090831428739162</v>
      </c>
      <c r="O108" s="1">
        <f t="shared" si="10"/>
        <v>0.8073119209038405</v>
      </c>
      <c r="Q108" s="1">
        <f t="shared" si="6"/>
        <v>0.009011675372063325</v>
      </c>
      <c r="R108" s="1">
        <f t="shared" si="9"/>
        <v>0.8072334713478155</v>
      </c>
    </row>
    <row r="109" spans="1:18" ht="25.5">
      <c r="A109" s="6"/>
      <c r="B109" s="10" t="s">
        <v>66</v>
      </c>
      <c r="C109" s="11">
        <v>51988</v>
      </c>
      <c r="D109" s="12"/>
      <c r="E109" s="12"/>
      <c r="F109" s="13">
        <v>36248</v>
      </c>
      <c r="H109">
        <f t="shared" si="3"/>
        <v>15740</v>
      </c>
      <c r="I109" s="1">
        <f t="shared" si="4"/>
        <v>0.43423085411608914</v>
      </c>
      <c r="K109">
        <f t="shared" si="7"/>
        <v>857779</v>
      </c>
      <c r="L109" s="1">
        <f t="shared" si="8"/>
        <v>0.8223110785595686</v>
      </c>
      <c r="N109" s="1">
        <f t="shared" si="5"/>
        <v>0.013155364275144186</v>
      </c>
      <c r="O109" s="1">
        <f t="shared" si="10"/>
        <v>0.8204672851789847</v>
      </c>
      <c r="Q109" s="1">
        <f t="shared" si="6"/>
        <v>0.012460146814409193</v>
      </c>
      <c r="R109" s="1">
        <f t="shared" si="9"/>
        <v>0.8196936181622247</v>
      </c>
    </row>
    <row r="110" spans="1:18" ht="12.75">
      <c r="A110" s="6"/>
      <c r="B110" s="10" t="s">
        <v>14</v>
      </c>
      <c r="C110" s="11">
        <v>53388</v>
      </c>
      <c r="D110" s="12"/>
      <c r="E110" s="12"/>
      <c r="F110" s="13">
        <v>38637</v>
      </c>
      <c r="H110">
        <f t="shared" si="3"/>
        <v>14751</v>
      </c>
      <c r="I110" s="1">
        <f t="shared" si="4"/>
        <v>0.3817843000232937</v>
      </c>
      <c r="K110">
        <f t="shared" si="7"/>
        <v>872530</v>
      </c>
      <c r="L110" s="1">
        <f t="shared" si="8"/>
        <v>0.8364521460371267</v>
      </c>
      <c r="N110" s="1">
        <f t="shared" si="5"/>
        <v>0.013509628912852923</v>
      </c>
      <c r="O110" s="1">
        <f t="shared" si="10"/>
        <v>0.8339769140918376</v>
      </c>
      <c r="Q110" s="1">
        <f t="shared" si="6"/>
        <v>0.013281358763747737</v>
      </c>
      <c r="R110" s="1">
        <f t="shared" si="9"/>
        <v>0.8329749769259724</v>
      </c>
    </row>
    <row r="111" spans="1:18" ht="12.75">
      <c r="A111" s="6"/>
      <c r="B111" s="10" t="s">
        <v>12</v>
      </c>
      <c r="C111" s="11">
        <v>47615</v>
      </c>
      <c r="D111" s="12"/>
      <c r="E111" s="12"/>
      <c r="F111" s="13">
        <v>34062</v>
      </c>
      <c r="H111">
        <f>C111-F111</f>
        <v>13553</v>
      </c>
      <c r="I111" s="1">
        <f>H111/F111</f>
        <v>0.3978920791497857</v>
      </c>
      <c r="K111">
        <f t="shared" si="7"/>
        <v>886083</v>
      </c>
      <c r="L111" s="1">
        <f t="shared" si="8"/>
        <v>0.8494447490825706</v>
      </c>
      <c r="N111" s="1">
        <f t="shared" si="5"/>
        <v>0.012048793374643964</v>
      </c>
      <c r="O111" s="1">
        <f t="shared" si="10"/>
        <v>0.8460257074664815</v>
      </c>
      <c r="Q111" s="1">
        <f t="shared" si="6"/>
        <v>0.011708715537199458</v>
      </c>
      <c r="R111" s="1">
        <f t="shared" si="9"/>
        <v>0.8446836924631719</v>
      </c>
    </row>
    <row r="112" spans="1:18" ht="12.75">
      <c r="A112" s="6"/>
      <c r="B112" s="10" t="s">
        <v>70</v>
      </c>
      <c r="C112" s="11">
        <v>47519</v>
      </c>
      <c r="D112" s="12"/>
      <c r="E112" s="12"/>
      <c r="F112" s="13">
        <v>34705</v>
      </c>
      <c r="H112">
        <f t="shared" si="3"/>
        <v>12814</v>
      </c>
      <c r="I112" s="1">
        <f t="shared" si="4"/>
        <v>0.36922633626278634</v>
      </c>
      <c r="K112">
        <f t="shared" si="7"/>
        <v>898897</v>
      </c>
      <c r="L112" s="1">
        <f t="shared" si="8"/>
        <v>0.8617289087095401</v>
      </c>
      <c r="N112" s="1">
        <f t="shared" si="5"/>
        <v>0.012024500942343936</v>
      </c>
      <c r="O112" s="1">
        <f t="shared" si="10"/>
        <v>0.8580502084088255</v>
      </c>
      <c r="Q112" s="1">
        <f t="shared" si="6"/>
        <v>0.011929744956799576</v>
      </c>
      <c r="R112" s="1">
        <f t="shared" si="9"/>
        <v>0.8566134374199714</v>
      </c>
    </row>
    <row r="113" spans="1:18" ht="12.75">
      <c r="A113" s="6"/>
      <c r="B113" s="10" t="s">
        <v>47</v>
      </c>
      <c r="C113" s="11">
        <v>51594</v>
      </c>
      <c r="D113" s="14"/>
      <c r="E113" s="14"/>
      <c r="F113" s="13">
        <v>39053</v>
      </c>
      <c r="H113">
        <f t="shared" si="3"/>
        <v>12541</v>
      </c>
      <c r="I113" s="1">
        <f t="shared" si="4"/>
        <v>0.3211276982562159</v>
      </c>
      <c r="K113">
        <f t="shared" si="7"/>
        <v>911438</v>
      </c>
      <c r="L113" s="1">
        <f t="shared" si="8"/>
        <v>0.8737513564917959</v>
      </c>
      <c r="N113" s="1">
        <f t="shared" si="5"/>
        <v>0.013055664084246155</v>
      </c>
      <c r="O113" s="1">
        <f t="shared" si="10"/>
        <v>0.8711058724930717</v>
      </c>
      <c r="Q113" s="1">
        <f t="shared" si="6"/>
        <v>0.013424357579538795</v>
      </c>
      <c r="R113" s="1">
        <f t="shared" si="9"/>
        <v>0.8700377949995102</v>
      </c>
    </row>
    <row r="114" spans="1:18" ht="12.75">
      <c r="A114" s="6"/>
      <c r="B114" s="10" t="s">
        <v>20</v>
      </c>
      <c r="C114" s="11">
        <v>39498</v>
      </c>
      <c r="D114" s="12"/>
      <c r="E114" s="12"/>
      <c r="F114" s="13">
        <v>29744</v>
      </c>
      <c r="H114">
        <f t="shared" si="3"/>
        <v>9754</v>
      </c>
      <c r="I114" s="1">
        <f t="shared" si="4"/>
        <v>0.32793168370091447</v>
      </c>
      <c r="K114">
        <f t="shared" si="7"/>
        <v>921192</v>
      </c>
      <c r="L114" s="1">
        <f t="shared" si="8"/>
        <v>0.8831020426945008</v>
      </c>
      <c r="N114" s="1">
        <f t="shared" si="5"/>
        <v>0.009994817614442661</v>
      </c>
      <c r="O114" s="1">
        <f t="shared" si="10"/>
        <v>0.8811006901075144</v>
      </c>
      <c r="Q114" s="1">
        <f t="shared" si="6"/>
        <v>0.010224415329060555</v>
      </c>
      <c r="R114" s="1">
        <f t="shared" si="9"/>
        <v>0.8802622103285708</v>
      </c>
    </row>
    <row r="115" spans="1:18" ht="12.75">
      <c r="A115" s="6"/>
      <c r="B115" s="10" t="s">
        <v>37</v>
      </c>
      <c r="C115" s="11">
        <v>40137</v>
      </c>
      <c r="D115" s="12"/>
      <c r="E115" s="12"/>
      <c r="F115" s="13">
        <v>30646</v>
      </c>
      <c r="H115">
        <f t="shared" si="3"/>
        <v>9491</v>
      </c>
      <c r="I115" s="1">
        <f t="shared" si="4"/>
        <v>0.3096978398485936</v>
      </c>
      <c r="K115">
        <f t="shared" si="7"/>
        <v>930683</v>
      </c>
      <c r="L115" s="1">
        <f t="shared" si="8"/>
        <v>0.8922006035669503</v>
      </c>
      <c r="N115" s="1">
        <f t="shared" si="5"/>
        <v>0.01015651411693972</v>
      </c>
      <c r="O115" s="1">
        <f t="shared" si="10"/>
        <v>0.8912572042244541</v>
      </c>
      <c r="Q115" s="1">
        <f t="shared" si="6"/>
        <v>0.010534475261376741</v>
      </c>
      <c r="R115" s="1">
        <f t="shared" si="9"/>
        <v>0.8907966855899475</v>
      </c>
    </row>
    <row r="116" spans="1:18" ht="12.75">
      <c r="A116" s="6"/>
      <c r="B116" s="10" t="s">
        <v>19</v>
      </c>
      <c r="C116" s="11">
        <v>44402</v>
      </c>
      <c r="D116" s="12"/>
      <c r="E116" s="12"/>
      <c r="F116" s="13">
        <v>35419</v>
      </c>
      <c r="H116">
        <f t="shared" si="3"/>
        <v>8983</v>
      </c>
      <c r="I116" s="1">
        <f t="shared" si="4"/>
        <v>0.25362093791467855</v>
      </c>
      <c r="J116" t="s">
        <v>80</v>
      </c>
      <c r="K116">
        <f t="shared" si="7"/>
        <v>939666</v>
      </c>
      <c r="L116" s="1">
        <f t="shared" si="8"/>
        <v>0.900812169504914</v>
      </c>
      <c r="N116" s="1">
        <f t="shared" si="5"/>
        <v>0.01123575603110241</v>
      </c>
      <c r="O116" s="1">
        <f t="shared" si="10"/>
        <v>0.9024929602555565</v>
      </c>
      <c r="Q116" s="1">
        <f t="shared" si="6"/>
        <v>0.012175180424287111</v>
      </c>
      <c r="R116" s="1">
        <f t="shared" si="9"/>
        <v>0.9029718660142346</v>
      </c>
    </row>
    <row r="117" spans="1:18" ht="25.5">
      <c r="A117" s="6"/>
      <c r="B117" s="10" t="s">
        <v>41</v>
      </c>
      <c r="C117" s="11">
        <v>36869</v>
      </c>
      <c r="D117" s="12"/>
      <c r="E117" s="12"/>
      <c r="F117" s="13">
        <v>28627</v>
      </c>
      <c r="H117">
        <f t="shared" si="3"/>
        <v>8242</v>
      </c>
      <c r="I117" s="1">
        <f t="shared" si="4"/>
        <v>0.28791001502078456</v>
      </c>
      <c r="J117" t="s">
        <v>80</v>
      </c>
      <c r="K117">
        <f t="shared" si="7"/>
        <v>947908</v>
      </c>
      <c r="L117" s="1">
        <f t="shared" si="8"/>
        <v>0.9087133747215117</v>
      </c>
      <c r="N117" s="1">
        <f t="shared" si="5"/>
        <v>0.00932955923405961</v>
      </c>
      <c r="O117" s="1">
        <f t="shared" si="10"/>
        <v>0.9118225194896161</v>
      </c>
      <c r="Q117" s="1">
        <f t="shared" si="6"/>
        <v>0.009840449758775436</v>
      </c>
      <c r="R117" s="1">
        <f t="shared" si="9"/>
        <v>0.91281231577301</v>
      </c>
    </row>
    <row r="118" spans="1:18" ht="12.75">
      <c r="A118" s="6"/>
      <c r="B118" s="10" t="s">
        <v>71</v>
      </c>
      <c r="C118" s="11">
        <v>19795</v>
      </c>
      <c r="D118" s="12"/>
      <c r="E118" s="12"/>
      <c r="F118" s="13">
        <v>12126</v>
      </c>
      <c r="H118">
        <f t="shared" si="3"/>
        <v>7669</v>
      </c>
      <c r="I118" s="1">
        <f t="shared" si="4"/>
        <v>0.63244268513937</v>
      </c>
      <c r="J118" t="s">
        <v>80</v>
      </c>
      <c r="K118">
        <f t="shared" si="7"/>
        <v>955577</v>
      </c>
      <c r="L118" s="1">
        <f t="shared" si="8"/>
        <v>0.9160652726596442</v>
      </c>
      <c r="N118" s="1">
        <f t="shared" si="5"/>
        <v>0.005009048931031761</v>
      </c>
      <c r="O118" s="1">
        <f t="shared" si="10"/>
        <v>0.9168315684206478</v>
      </c>
      <c r="Q118" s="1">
        <f t="shared" si="6"/>
        <v>0.004168277981447966</v>
      </c>
      <c r="R118" s="1">
        <f t="shared" si="9"/>
        <v>0.916980593754458</v>
      </c>
    </row>
    <row r="119" spans="1:18" ht="12.75">
      <c r="A119" s="6"/>
      <c r="B119" s="10" t="s">
        <v>53</v>
      </c>
      <c r="C119" s="11">
        <v>41350</v>
      </c>
      <c r="D119" s="12"/>
      <c r="E119" s="12"/>
      <c r="F119" s="13">
        <v>33864</v>
      </c>
      <c r="H119">
        <f t="shared" si="3"/>
        <v>7486</v>
      </c>
      <c r="I119" s="1">
        <f t="shared" si="4"/>
        <v>0.22106071344200331</v>
      </c>
      <c r="J119" t="s">
        <v>80</v>
      </c>
      <c r="K119">
        <f t="shared" si="7"/>
        <v>963063</v>
      </c>
      <c r="L119" s="1">
        <f t="shared" si="8"/>
        <v>0.9232417373831884</v>
      </c>
      <c r="N119" s="1">
        <f t="shared" si="5"/>
        <v>0.010463459120897363</v>
      </c>
      <c r="O119" s="1">
        <f t="shared" si="10"/>
        <v>0.9272950275415452</v>
      </c>
      <c r="Q119" s="1">
        <f t="shared" si="6"/>
        <v>0.011640653600837369</v>
      </c>
      <c r="R119" s="1">
        <f t="shared" si="9"/>
        <v>0.9286212473552953</v>
      </c>
    </row>
    <row r="120" spans="1:18" ht="12.75">
      <c r="A120" s="6"/>
      <c r="B120" s="10" t="s">
        <v>56</v>
      </c>
      <c r="C120" s="11">
        <v>23732</v>
      </c>
      <c r="D120" s="12"/>
      <c r="E120" s="12"/>
      <c r="F120" s="13">
        <v>16404</v>
      </c>
      <c r="H120">
        <f t="shared" si="3"/>
        <v>7328</v>
      </c>
      <c r="I120" s="1">
        <f t="shared" si="4"/>
        <v>0.4467203121189954</v>
      </c>
      <c r="J120" t="s">
        <v>80</v>
      </c>
      <c r="K120">
        <f t="shared" si="7"/>
        <v>970391</v>
      </c>
      <c r="L120" s="1">
        <f t="shared" si="8"/>
        <v>0.93026673517829</v>
      </c>
      <c r="N120" s="1">
        <f t="shared" si="5"/>
        <v>0.0060052917015026895</v>
      </c>
      <c r="O120" s="1">
        <f t="shared" si="10"/>
        <v>0.9333003192430479</v>
      </c>
      <c r="Q120" s="1">
        <f t="shared" si="6"/>
        <v>0.005638828303453112</v>
      </c>
      <c r="R120" s="1">
        <f t="shared" si="9"/>
        <v>0.9342600756587484</v>
      </c>
    </row>
    <row r="121" spans="1:18" ht="12.75">
      <c r="A121" s="6"/>
      <c r="B121" s="10" t="s">
        <v>28</v>
      </c>
      <c r="C121" s="11">
        <v>19632</v>
      </c>
      <c r="D121" s="12"/>
      <c r="E121" s="12"/>
      <c r="F121" s="13">
        <v>12608</v>
      </c>
      <c r="H121">
        <f t="shared" si="3"/>
        <v>7024</v>
      </c>
      <c r="I121" s="1">
        <f t="shared" si="4"/>
        <v>0.5571065989847716</v>
      </c>
      <c r="K121">
        <f t="shared" si="7"/>
        <v>977415</v>
      </c>
      <c r="L121" s="1">
        <f t="shared" si="8"/>
        <v>0.9370003029338568</v>
      </c>
      <c r="N121" s="1">
        <f t="shared" si="5"/>
        <v>0.004967802405355671</v>
      </c>
      <c r="O121" s="1">
        <f t="shared" si="10"/>
        <v>0.9382681216484036</v>
      </c>
      <c r="Q121" s="1">
        <f t="shared" si="6"/>
        <v>0.004333964109359719</v>
      </c>
      <c r="R121" s="1">
        <f t="shared" si="9"/>
        <v>0.9385940397681081</v>
      </c>
    </row>
    <row r="122" spans="1:18" ht="12.75">
      <c r="A122" s="6"/>
      <c r="B122" s="10" t="s">
        <v>23</v>
      </c>
      <c r="C122" s="11">
        <v>16753</v>
      </c>
      <c r="D122" s="12"/>
      <c r="E122" s="12"/>
      <c r="F122" s="13">
        <v>10964</v>
      </c>
      <c r="H122">
        <f t="shared" si="3"/>
        <v>5789</v>
      </c>
      <c r="I122" s="1">
        <f t="shared" si="4"/>
        <v>0.5280007296607078</v>
      </c>
      <c r="K122">
        <f t="shared" si="7"/>
        <v>983204</v>
      </c>
      <c r="L122" s="1">
        <f t="shared" si="8"/>
        <v>0.9425499361538137</v>
      </c>
      <c r="N122" s="1">
        <f t="shared" si="5"/>
        <v>0.004239282482524632</v>
      </c>
      <c r="O122" s="1">
        <f t="shared" si="10"/>
        <v>0.9425074041309282</v>
      </c>
      <c r="Q122" s="1">
        <f t="shared" si="6"/>
        <v>0.0037688437892623703</v>
      </c>
      <c r="R122" s="1">
        <f t="shared" si="9"/>
        <v>0.9423628835573704</v>
      </c>
    </row>
    <row r="123" spans="1:18" ht="12.75">
      <c r="A123" s="6"/>
      <c r="B123" s="10" t="s">
        <v>38</v>
      </c>
      <c r="C123" s="11">
        <v>25874</v>
      </c>
      <c r="D123" s="12"/>
      <c r="E123" s="12"/>
      <c r="F123" s="13">
        <v>20196</v>
      </c>
      <c r="H123">
        <f t="shared" si="3"/>
        <v>5678</v>
      </c>
      <c r="I123" s="1">
        <f t="shared" si="4"/>
        <v>0.28114478114478114</v>
      </c>
      <c r="K123">
        <f t="shared" si="7"/>
        <v>988882</v>
      </c>
      <c r="L123" s="1">
        <f t="shared" si="8"/>
        <v>0.9479931590632825</v>
      </c>
      <c r="N123" s="1">
        <f t="shared" si="5"/>
        <v>0.006547316597197058</v>
      </c>
      <c r="O123" s="1">
        <f t="shared" si="10"/>
        <v>0.9490547207281252</v>
      </c>
      <c r="Q123" s="1">
        <f t="shared" si="6"/>
        <v>0.006942317508933129</v>
      </c>
      <c r="R123" s="1">
        <f t="shared" si="9"/>
        <v>0.9493052010663036</v>
      </c>
    </row>
    <row r="124" spans="1:18" ht="12.75">
      <c r="A124" s="6"/>
      <c r="B124" s="10" t="s">
        <v>77</v>
      </c>
      <c r="C124" s="11">
        <v>17553</v>
      </c>
      <c r="D124" s="12"/>
      <c r="E124" s="12"/>
      <c r="F124" s="13">
        <v>12176</v>
      </c>
      <c r="H124">
        <f t="shared" si="3"/>
        <v>5377</v>
      </c>
      <c r="I124" s="1">
        <f t="shared" si="4"/>
        <v>0.4416064388961892</v>
      </c>
      <c r="K124">
        <f t="shared" si="7"/>
        <v>994259</v>
      </c>
      <c r="L124" s="1">
        <f t="shared" si="8"/>
        <v>0.953147827887554</v>
      </c>
      <c r="N124" s="1">
        <f t="shared" si="5"/>
        <v>0.0044417194183581955</v>
      </c>
      <c r="O124" s="1">
        <f t="shared" si="10"/>
        <v>0.9534964401464835</v>
      </c>
      <c r="Q124" s="1">
        <f t="shared" si="6"/>
        <v>0.004185465339115161</v>
      </c>
      <c r="R124" s="1">
        <f t="shared" si="9"/>
        <v>0.9534906664054187</v>
      </c>
    </row>
    <row r="125" spans="1:18" ht="12.75">
      <c r="A125" s="6"/>
      <c r="B125" s="10" t="s">
        <v>65</v>
      </c>
      <c r="C125" s="11">
        <v>18305</v>
      </c>
      <c r="D125" s="12"/>
      <c r="E125" s="12"/>
      <c r="F125" s="13">
        <v>13439</v>
      </c>
      <c r="H125">
        <f t="shared" si="3"/>
        <v>4866</v>
      </c>
      <c r="I125" s="1">
        <f t="shared" si="4"/>
        <v>0.3620805119428529</v>
      </c>
      <c r="K125">
        <f t="shared" si="7"/>
        <v>999125</v>
      </c>
      <c r="L125" s="1">
        <f t="shared" si="8"/>
        <v>0.9578126258230023</v>
      </c>
      <c r="N125" s="1">
        <f t="shared" si="5"/>
        <v>0.004632010138041746</v>
      </c>
      <c r="O125" s="1">
        <f t="shared" si="10"/>
        <v>0.9581284502845252</v>
      </c>
      <c r="Q125" s="1">
        <f t="shared" si="6"/>
        <v>0.004619617993788489</v>
      </c>
      <c r="R125" s="1">
        <f t="shared" si="9"/>
        <v>0.9581102843992072</v>
      </c>
    </row>
    <row r="126" spans="1:18" ht="12.75">
      <c r="A126" s="6"/>
      <c r="B126" s="10" t="s">
        <v>48</v>
      </c>
      <c r="C126" s="11">
        <v>10408</v>
      </c>
      <c r="D126" s="12"/>
      <c r="E126" s="12"/>
      <c r="F126" s="13">
        <v>6860</v>
      </c>
      <c r="H126">
        <f t="shared" si="3"/>
        <v>3548</v>
      </c>
      <c r="I126" s="1">
        <f t="shared" si="4"/>
        <v>0.5172011661807581</v>
      </c>
      <c r="K126">
        <f t="shared" si="7"/>
        <v>1002673</v>
      </c>
      <c r="L126" s="1">
        <f t="shared" si="8"/>
        <v>0.9612139211528359</v>
      </c>
      <c r="N126" s="1">
        <f t="shared" si="5"/>
        <v>0.0026337045351946735</v>
      </c>
      <c r="O126" s="1">
        <f t="shared" si="10"/>
        <v>0.9607621548197198</v>
      </c>
      <c r="Q126" s="1">
        <f t="shared" si="6"/>
        <v>0.0023581054719390604</v>
      </c>
      <c r="R126" s="1">
        <f t="shared" si="9"/>
        <v>0.9604683898711462</v>
      </c>
    </row>
    <row r="127" spans="1:18" ht="12.75">
      <c r="A127" s="6"/>
      <c r="B127" s="10" t="s">
        <v>55</v>
      </c>
      <c r="C127" s="11">
        <v>19462</v>
      </c>
      <c r="D127" s="12"/>
      <c r="E127" s="12"/>
      <c r="F127" s="13">
        <v>16059</v>
      </c>
      <c r="H127">
        <f t="shared" si="3"/>
        <v>3403</v>
      </c>
      <c r="I127" s="1">
        <f t="shared" si="4"/>
        <v>0.21190609627000437</v>
      </c>
      <c r="K127">
        <f t="shared" si="7"/>
        <v>1006076</v>
      </c>
      <c r="L127" s="1">
        <f t="shared" si="8"/>
        <v>0.964476212023023</v>
      </c>
      <c r="N127" s="1">
        <f t="shared" si="5"/>
        <v>0.004924784556491039</v>
      </c>
      <c r="O127" s="1">
        <f t="shared" si="10"/>
        <v>0.9656869393762109</v>
      </c>
      <c r="Q127" s="1">
        <f t="shared" si="6"/>
        <v>0.005520235535549471</v>
      </c>
      <c r="R127" s="1">
        <f t="shared" si="9"/>
        <v>0.9659886254066957</v>
      </c>
    </row>
    <row r="128" spans="1:18" ht="25.5">
      <c r="A128" s="6"/>
      <c r="B128" s="10" t="s">
        <v>72</v>
      </c>
      <c r="C128" s="11">
        <v>11153</v>
      </c>
      <c r="D128" s="12"/>
      <c r="E128" s="12"/>
      <c r="F128" s="13">
        <v>8014</v>
      </c>
      <c r="H128">
        <f t="shared" si="3"/>
        <v>3139</v>
      </c>
      <c r="I128" s="1">
        <f t="shared" si="4"/>
        <v>0.39168954329922634</v>
      </c>
      <c r="K128">
        <f t="shared" si="7"/>
        <v>1009215</v>
      </c>
      <c r="L128" s="1">
        <f t="shared" si="8"/>
        <v>0.9674854189115089</v>
      </c>
      <c r="N128" s="1">
        <f t="shared" si="5"/>
        <v>0.0028222239316896803</v>
      </c>
      <c r="O128" s="1">
        <f t="shared" si="10"/>
        <v>0.9685091633079005</v>
      </c>
      <c r="Q128" s="1">
        <f t="shared" si="6"/>
        <v>0.0027547896868979054</v>
      </c>
      <c r="R128" s="1">
        <f t="shared" si="9"/>
        <v>0.9687434150935936</v>
      </c>
    </row>
    <row r="129" spans="1:18" ht="12.75">
      <c r="A129" s="6"/>
      <c r="B129" s="10" t="s">
        <v>42</v>
      </c>
      <c r="C129" s="11">
        <v>12115</v>
      </c>
      <c r="D129" s="12"/>
      <c r="E129" s="12"/>
      <c r="F129" s="13">
        <v>9138</v>
      </c>
      <c r="H129">
        <f t="shared" si="3"/>
        <v>2977</v>
      </c>
      <c r="I129" s="1">
        <f t="shared" si="4"/>
        <v>0.32578244692492886</v>
      </c>
      <c r="K129">
        <f t="shared" si="7"/>
        <v>1012192</v>
      </c>
      <c r="L129" s="1">
        <f t="shared" si="8"/>
        <v>0.9703393242657689</v>
      </c>
      <c r="N129" s="1">
        <f t="shared" si="5"/>
        <v>0.0030656543470295415</v>
      </c>
      <c r="O129" s="1">
        <f t="shared" si="10"/>
        <v>0.97157481765493</v>
      </c>
      <c r="Q129" s="1">
        <f t="shared" si="6"/>
        <v>0.0031411614872564335</v>
      </c>
      <c r="R129" s="1">
        <f t="shared" si="9"/>
        <v>0.97188457658085</v>
      </c>
    </row>
    <row r="130" spans="1:18" ht="25.5">
      <c r="A130" s="6"/>
      <c r="B130" s="10" t="s">
        <v>78</v>
      </c>
      <c r="C130" s="11">
        <v>7368</v>
      </c>
      <c r="D130" s="12"/>
      <c r="E130" s="12"/>
      <c r="F130" s="13">
        <v>4983</v>
      </c>
      <c r="H130">
        <f t="shared" si="3"/>
        <v>2385</v>
      </c>
      <c r="I130" s="1">
        <f t="shared" si="4"/>
        <v>0.4786273329319687</v>
      </c>
      <c r="K130">
        <f t="shared" si="7"/>
        <v>1014577</v>
      </c>
      <c r="L130" s="1">
        <f t="shared" si="8"/>
        <v>0.9726257079640928</v>
      </c>
      <c r="N130" s="1">
        <f t="shared" si="5"/>
        <v>0.0018644441790271287</v>
      </c>
      <c r="O130" s="1">
        <f t="shared" si="10"/>
        <v>0.9734392618339571</v>
      </c>
      <c r="Q130" s="1">
        <f t="shared" si="6"/>
        <v>0.0017128920651125858</v>
      </c>
      <c r="R130" s="1">
        <f t="shared" si="9"/>
        <v>0.9735974686459626</v>
      </c>
    </row>
    <row r="131" spans="1:18" ht="12.75">
      <c r="A131" s="6"/>
      <c r="B131" s="10" t="s">
        <v>76</v>
      </c>
      <c r="C131" s="11">
        <v>6777</v>
      </c>
      <c r="D131" s="12"/>
      <c r="E131" s="12"/>
      <c r="F131" s="13">
        <v>4511</v>
      </c>
      <c r="H131">
        <f t="shared" si="3"/>
        <v>2266</v>
      </c>
      <c r="I131" s="1">
        <f t="shared" si="4"/>
        <v>0.5023276435380182</v>
      </c>
      <c r="K131">
        <f t="shared" si="7"/>
        <v>1016843</v>
      </c>
      <c r="L131" s="1">
        <f t="shared" si="8"/>
        <v>0.9747980121403619</v>
      </c>
      <c r="N131" s="1">
        <f t="shared" si="5"/>
        <v>0.0017148938926800827</v>
      </c>
      <c r="O131" s="1">
        <f t="shared" si="10"/>
        <v>0.9751541557266372</v>
      </c>
      <c r="Q131" s="1">
        <f t="shared" si="6"/>
        <v>0.0015506434087342715</v>
      </c>
      <c r="R131" s="1">
        <f t="shared" si="9"/>
        <v>0.9751481120546969</v>
      </c>
    </row>
    <row r="132" spans="1:18" ht="12.75">
      <c r="A132" s="6"/>
      <c r="B132" s="10" t="s">
        <v>15</v>
      </c>
      <c r="C132" s="11">
        <v>7553</v>
      </c>
      <c r="D132" s="12"/>
      <c r="E132" s="12"/>
      <c r="F132" s="13">
        <v>5413</v>
      </c>
      <c r="H132">
        <f t="shared" si="3"/>
        <v>2140</v>
      </c>
      <c r="I132" s="1">
        <f t="shared" si="4"/>
        <v>0.39534454092000737</v>
      </c>
      <c r="K132">
        <f t="shared" si="7"/>
        <v>1018983</v>
      </c>
      <c r="L132" s="1">
        <f t="shared" si="8"/>
        <v>0.9768495262344554</v>
      </c>
      <c r="N132" s="1">
        <f t="shared" si="5"/>
        <v>0.0019112577204386404</v>
      </c>
      <c r="O132" s="1">
        <f t="shared" si="10"/>
        <v>0.9770654134470759</v>
      </c>
      <c r="Q132" s="1">
        <f t="shared" si="6"/>
        <v>0.001860703341050457</v>
      </c>
      <c r="R132" s="1">
        <f t="shared" si="9"/>
        <v>0.9770088153957474</v>
      </c>
    </row>
    <row r="133" spans="1:18" ht="12.75">
      <c r="A133" s="6"/>
      <c r="B133" s="10" t="s">
        <v>13</v>
      </c>
      <c r="C133" s="11">
        <v>7738</v>
      </c>
      <c r="D133" s="12"/>
      <c r="E133" s="12"/>
      <c r="F133" s="13">
        <v>5610</v>
      </c>
      <c r="H133">
        <f t="shared" si="3"/>
        <v>2128</v>
      </c>
      <c r="I133" s="1">
        <f t="shared" si="4"/>
        <v>0.37932263814616757</v>
      </c>
      <c r="K133">
        <f t="shared" si="7"/>
        <v>1021111</v>
      </c>
      <c r="L133" s="1">
        <f t="shared" si="8"/>
        <v>0.9788895365111989</v>
      </c>
      <c r="N133" s="1">
        <f t="shared" si="5"/>
        <v>0.0019580712618501523</v>
      </c>
      <c r="O133" s="1">
        <f t="shared" si="10"/>
        <v>0.979023484708926</v>
      </c>
      <c r="Q133" s="1">
        <f t="shared" si="6"/>
        <v>0.0019284215302592025</v>
      </c>
      <c r="R133" s="1">
        <f t="shared" si="9"/>
        <v>0.9789372369260065</v>
      </c>
    </row>
    <row r="134" spans="1:18" ht="25.5">
      <c r="A134" s="6"/>
      <c r="B134" s="10" t="s">
        <v>58</v>
      </c>
      <c r="C134" s="11">
        <v>6987</v>
      </c>
      <c r="D134" s="12"/>
      <c r="E134" s="12"/>
      <c r="F134" s="13">
        <v>5058</v>
      </c>
      <c r="H134">
        <f t="shared" si="3"/>
        <v>1929</v>
      </c>
      <c r="I134" s="1">
        <f t="shared" si="4"/>
        <v>0.38137603795966785</v>
      </c>
      <c r="K134">
        <f t="shared" si="7"/>
        <v>1023040</v>
      </c>
      <c r="L134" s="1">
        <f t="shared" si="8"/>
        <v>0.9807387751502207</v>
      </c>
      <c r="N134" s="1">
        <f t="shared" si="5"/>
        <v>0.0017680335883363935</v>
      </c>
      <c r="O134" s="1">
        <f t="shared" si="10"/>
        <v>0.9807915182972624</v>
      </c>
      <c r="Q134" s="1">
        <f t="shared" si="6"/>
        <v>0.0017386731016133773</v>
      </c>
      <c r="R134" s="1">
        <f t="shared" si="9"/>
        <v>0.9806759100276199</v>
      </c>
    </row>
    <row r="135" spans="1:18" ht="12.75">
      <c r="A135" s="6"/>
      <c r="B135" s="10" t="s">
        <v>25</v>
      </c>
      <c r="C135" s="11">
        <v>4433</v>
      </c>
      <c r="D135" s="12"/>
      <c r="E135" s="12"/>
      <c r="F135" s="13">
        <v>2698</v>
      </c>
      <c r="H135">
        <f t="shared" si="3"/>
        <v>1735</v>
      </c>
      <c r="I135" s="1">
        <f t="shared" si="4"/>
        <v>0.6430689399555226</v>
      </c>
      <c r="K135">
        <f t="shared" si="7"/>
        <v>1024775</v>
      </c>
      <c r="L135" s="1">
        <f t="shared" si="8"/>
        <v>0.9824020354087498</v>
      </c>
      <c r="N135" s="1">
        <f t="shared" si="5"/>
        <v>0.001121753670687739</v>
      </c>
      <c r="O135" s="1">
        <f t="shared" si="10"/>
        <v>0.9819132719679502</v>
      </c>
      <c r="Q135" s="1">
        <f t="shared" si="6"/>
        <v>0.0009274298197218054</v>
      </c>
      <c r="R135" s="1">
        <f t="shared" si="9"/>
        <v>0.9816033398473417</v>
      </c>
    </row>
    <row r="136" spans="1:18" ht="12.75">
      <c r="A136" s="6"/>
      <c r="B136" s="10" t="s">
        <v>31</v>
      </c>
      <c r="C136" s="11">
        <v>4934</v>
      </c>
      <c r="D136" s="12"/>
      <c r="E136" s="12"/>
      <c r="F136" s="13">
        <v>3300</v>
      </c>
      <c r="H136">
        <f t="shared" si="3"/>
        <v>1634</v>
      </c>
      <c r="I136" s="1">
        <f t="shared" si="4"/>
        <v>0.4951515151515152</v>
      </c>
      <c r="K136">
        <f t="shared" si="7"/>
        <v>1026409</v>
      </c>
      <c r="L136" s="1">
        <f t="shared" si="8"/>
        <v>0.9839684718712493</v>
      </c>
      <c r="N136" s="1">
        <f t="shared" si="5"/>
        <v>0.0012485298017535088</v>
      </c>
      <c r="O136" s="1">
        <f t="shared" si="10"/>
        <v>0.9831618017697037</v>
      </c>
      <c r="Q136" s="1">
        <f t="shared" si="6"/>
        <v>0.001134365606034825</v>
      </c>
      <c r="R136" s="1">
        <f t="shared" si="9"/>
        <v>0.9827377054533766</v>
      </c>
    </row>
    <row r="137" spans="1:18" ht="12.75">
      <c r="A137" s="6"/>
      <c r="B137" s="10" t="s">
        <v>40</v>
      </c>
      <c r="C137" s="11">
        <v>6410</v>
      </c>
      <c r="D137" s="12"/>
      <c r="E137" s="12"/>
      <c r="F137" s="13">
        <v>4985</v>
      </c>
      <c r="H137">
        <f t="shared" si="3"/>
        <v>1425</v>
      </c>
      <c r="I137" s="1">
        <f t="shared" si="4"/>
        <v>0.2858575727181545</v>
      </c>
      <c r="K137">
        <f t="shared" si="7"/>
        <v>1027834</v>
      </c>
      <c r="L137" s="1">
        <f t="shared" si="8"/>
        <v>0.9853345501815686</v>
      </c>
      <c r="N137" s="1">
        <f t="shared" si="5"/>
        <v>0.001622025948366435</v>
      </c>
      <c r="O137" s="1">
        <f t="shared" si="10"/>
        <v>0.9847838277180702</v>
      </c>
      <c r="Q137" s="1">
        <f t="shared" si="6"/>
        <v>0.0017135795594192735</v>
      </c>
      <c r="R137" s="1">
        <f t="shared" si="9"/>
        <v>0.9844512850127959</v>
      </c>
    </row>
    <row r="138" spans="1:18" ht="12.75">
      <c r="A138" s="6"/>
      <c r="B138" s="10" t="s">
        <v>73</v>
      </c>
      <c r="C138" s="11">
        <v>5466</v>
      </c>
      <c r="D138" s="12"/>
      <c r="E138" s="12"/>
      <c r="F138" s="13">
        <v>4050</v>
      </c>
      <c r="H138">
        <f t="shared" si="3"/>
        <v>1416</v>
      </c>
      <c r="I138" s="1">
        <f t="shared" si="4"/>
        <v>0.3496296296296296</v>
      </c>
      <c r="K138">
        <f t="shared" si="7"/>
        <v>1029250</v>
      </c>
      <c r="L138" s="1">
        <f t="shared" si="8"/>
        <v>0.9866920006288753</v>
      </c>
      <c r="N138" s="1">
        <f t="shared" si="5"/>
        <v>0.001383150364082829</v>
      </c>
      <c r="O138" s="1">
        <f t="shared" si="10"/>
        <v>0.986166978082153</v>
      </c>
      <c r="Q138" s="1">
        <f t="shared" si="6"/>
        <v>0.0013921759710427398</v>
      </c>
      <c r="R138" s="1">
        <f t="shared" si="9"/>
        <v>0.9858434609838386</v>
      </c>
    </row>
    <row r="139" spans="1:18" ht="12.75">
      <c r="A139" s="6"/>
      <c r="B139" s="10" t="s">
        <v>35</v>
      </c>
      <c r="C139" s="11">
        <v>5047</v>
      </c>
      <c r="D139" s="12"/>
      <c r="E139" s="12"/>
      <c r="F139" s="13">
        <v>3764</v>
      </c>
      <c r="H139">
        <f t="shared" si="3"/>
        <v>1283</v>
      </c>
      <c r="I139" s="1">
        <f t="shared" si="4"/>
        <v>0.34086078639744954</v>
      </c>
      <c r="K139">
        <f t="shared" si="7"/>
        <v>1030533</v>
      </c>
      <c r="L139" s="1">
        <f t="shared" si="8"/>
        <v>0.9879219504338856</v>
      </c>
      <c r="N139" s="1">
        <f t="shared" si="5"/>
        <v>0.0012771240189399997</v>
      </c>
      <c r="O139" s="1">
        <f t="shared" si="10"/>
        <v>0.987444102101093</v>
      </c>
      <c r="Q139" s="1">
        <f t="shared" si="6"/>
        <v>0.0012938642851863882</v>
      </c>
      <c r="R139" s="1">
        <f t="shared" si="9"/>
        <v>0.987137325269025</v>
      </c>
    </row>
    <row r="140" spans="1:18" ht="12.75">
      <c r="A140" s="6"/>
      <c r="B140" s="10" t="s">
        <v>33</v>
      </c>
      <c r="C140" s="11">
        <v>4794</v>
      </c>
      <c r="D140" s="12"/>
      <c r="E140" s="12"/>
      <c r="F140" s="13">
        <v>3526</v>
      </c>
      <c r="H140">
        <f t="shared" si="3"/>
        <v>1268</v>
      </c>
      <c r="I140" s="1">
        <f t="shared" si="4"/>
        <v>0.35961429381735677</v>
      </c>
      <c r="K140">
        <f t="shared" si="7"/>
        <v>1031801</v>
      </c>
      <c r="L140" s="1">
        <f t="shared" si="8"/>
        <v>0.9891375204672084</v>
      </c>
      <c r="N140" s="1">
        <f t="shared" si="5"/>
        <v>0.001213103337982635</v>
      </c>
      <c r="O140" s="1">
        <f t="shared" si="10"/>
        <v>0.9886572054390756</v>
      </c>
      <c r="Q140" s="1">
        <f t="shared" si="6"/>
        <v>0.0012120524626905434</v>
      </c>
      <c r="R140" s="1">
        <f t="shared" si="9"/>
        <v>0.9883493777317155</v>
      </c>
    </row>
    <row r="141" spans="1:18" ht="12.75">
      <c r="A141" s="6"/>
      <c r="B141" s="10" t="s">
        <v>24</v>
      </c>
      <c r="C141" s="11">
        <v>5512</v>
      </c>
      <c r="D141" s="12"/>
      <c r="E141" s="12"/>
      <c r="F141" s="13">
        <v>4256</v>
      </c>
      <c r="H141">
        <f t="shared" si="3"/>
        <v>1256</v>
      </c>
      <c r="I141" s="1">
        <f t="shared" si="4"/>
        <v>0.2951127819548872</v>
      </c>
      <c r="K141">
        <f t="shared" si="7"/>
        <v>1033057</v>
      </c>
      <c r="L141" s="1">
        <f t="shared" si="8"/>
        <v>0.9903415866831811</v>
      </c>
      <c r="N141" s="1">
        <f t="shared" si="5"/>
        <v>0.0013947904878932591</v>
      </c>
      <c r="O141" s="1">
        <f t="shared" si="10"/>
        <v>0.9900519959269689</v>
      </c>
      <c r="Q141" s="1">
        <f t="shared" si="6"/>
        <v>0.0014629878846315805</v>
      </c>
      <c r="R141" s="1">
        <f t="shared" si="9"/>
        <v>0.9898123656163471</v>
      </c>
    </row>
    <row r="142" spans="1:18" ht="12.75">
      <c r="A142" s="6"/>
      <c r="B142" s="10" t="s">
        <v>50</v>
      </c>
      <c r="C142" s="11">
        <v>4196</v>
      </c>
      <c r="D142" s="12"/>
      <c r="E142" s="12"/>
      <c r="F142" s="13">
        <v>3038</v>
      </c>
      <c r="H142">
        <f t="shared" si="3"/>
        <v>1158</v>
      </c>
      <c r="I142" s="1">
        <f t="shared" si="4"/>
        <v>0.38117182356813695</v>
      </c>
      <c r="K142">
        <f t="shared" si="7"/>
        <v>1034215</v>
      </c>
      <c r="L142" s="1">
        <f t="shared" si="8"/>
        <v>0.9914517050574616</v>
      </c>
      <c r="N142" s="1">
        <f t="shared" si="5"/>
        <v>0.0010617817284470454</v>
      </c>
      <c r="O142" s="1">
        <f t="shared" si="10"/>
        <v>0.991113777655416</v>
      </c>
      <c r="Q142" s="1">
        <f t="shared" si="6"/>
        <v>0.001044303851858727</v>
      </c>
      <c r="R142" s="1">
        <f t="shared" si="9"/>
        <v>0.9908566694682058</v>
      </c>
    </row>
    <row r="143" spans="1:18" ht="12.75">
      <c r="A143" s="6"/>
      <c r="B143" s="10" t="s">
        <v>74</v>
      </c>
      <c r="C143" s="11">
        <v>3396</v>
      </c>
      <c r="D143" s="12"/>
      <c r="E143" s="12"/>
      <c r="F143" s="13">
        <v>2326</v>
      </c>
      <c r="H143">
        <f t="shared" si="3"/>
        <v>1070</v>
      </c>
      <c r="I143" s="1">
        <f t="shared" si="4"/>
        <v>0.46001719690455717</v>
      </c>
      <c r="K143">
        <f t="shared" si="7"/>
        <v>1035285</v>
      </c>
      <c r="L143" s="1">
        <f t="shared" si="8"/>
        <v>0.9924774621045084</v>
      </c>
      <c r="N143" s="1">
        <f t="shared" si="5"/>
        <v>0.0008593447926134811</v>
      </c>
      <c r="O143" s="1">
        <f t="shared" si="10"/>
        <v>0.9919731224480295</v>
      </c>
      <c r="Q143" s="1">
        <f t="shared" si="6"/>
        <v>0.0007995558786778797</v>
      </c>
      <c r="R143" s="1">
        <f t="shared" si="9"/>
        <v>0.9916562253468837</v>
      </c>
    </row>
    <row r="144" spans="1:18" ht="12.75">
      <c r="A144" s="6"/>
      <c r="B144" s="10" t="s">
        <v>29</v>
      </c>
      <c r="C144" s="11">
        <v>3472</v>
      </c>
      <c r="D144" s="12"/>
      <c r="E144" s="12"/>
      <c r="F144" s="13">
        <v>2448</v>
      </c>
      <c r="H144">
        <f t="shared" si="3"/>
        <v>1024</v>
      </c>
      <c r="I144" s="1">
        <f t="shared" si="4"/>
        <v>0.41830065359477125</v>
      </c>
      <c r="K144">
        <f t="shared" si="7"/>
        <v>1036309</v>
      </c>
      <c r="L144" s="1">
        <f t="shared" si="8"/>
        <v>0.9934591211850465</v>
      </c>
      <c r="N144" s="1">
        <f t="shared" si="5"/>
        <v>0.0008785763015176697</v>
      </c>
      <c r="O144" s="1">
        <f t="shared" si="10"/>
        <v>0.9928516987495472</v>
      </c>
      <c r="Q144" s="1">
        <f t="shared" si="6"/>
        <v>0.0008414930313858338</v>
      </c>
      <c r="R144" s="1">
        <f t="shared" si="9"/>
        <v>0.9924977183782695</v>
      </c>
    </row>
    <row r="145" spans="1:18" ht="12.75">
      <c r="A145" s="6"/>
      <c r="B145" s="10" t="s">
        <v>36</v>
      </c>
      <c r="C145" s="11">
        <v>5756</v>
      </c>
      <c r="D145" s="12"/>
      <c r="E145" s="12"/>
      <c r="F145" s="13">
        <v>4743</v>
      </c>
      <c r="H145">
        <f t="shared" si="3"/>
        <v>1013</v>
      </c>
      <c r="I145" s="1">
        <f t="shared" si="4"/>
        <v>0.21357790427999157</v>
      </c>
      <c r="K145">
        <f t="shared" si="7"/>
        <v>1037322</v>
      </c>
      <c r="L145" s="1">
        <f t="shared" si="8"/>
        <v>0.9944302350996805</v>
      </c>
      <c r="N145" s="1">
        <f t="shared" si="5"/>
        <v>0.0014565337533224963</v>
      </c>
      <c r="O145" s="1">
        <f t="shared" si="10"/>
        <v>0.9943082325028696</v>
      </c>
      <c r="Q145" s="1">
        <f t="shared" si="6"/>
        <v>0.001630392748310053</v>
      </c>
      <c r="R145" s="1">
        <f t="shared" si="9"/>
        <v>0.9941281111265795</v>
      </c>
    </row>
    <row r="146" spans="1:18" ht="12.75">
      <c r="A146" s="6"/>
      <c r="B146" s="10" t="s">
        <v>18</v>
      </c>
      <c r="C146" s="11">
        <v>3780</v>
      </c>
      <c r="D146" s="12"/>
      <c r="E146" s="12"/>
      <c r="F146" s="13">
        <v>2873</v>
      </c>
      <c r="H146">
        <f t="shared" si="3"/>
        <v>907</v>
      </c>
      <c r="I146" s="1">
        <f t="shared" si="4"/>
        <v>0.31569787678384964</v>
      </c>
      <c r="K146">
        <f t="shared" si="7"/>
        <v>1038229</v>
      </c>
      <c r="L146" s="1">
        <f t="shared" si="8"/>
        <v>0.9952997319610557</v>
      </c>
      <c r="N146" s="1">
        <f t="shared" si="5"/>
        <v>0.000956514521813592</v>
      </c>
      <c r="O146" s="1">
        <f t="shared" si="10"/>
        <v>0.9952647470246831</v>
      </c>
      <c r="Q146" s="1">
        <f t="shared" si="6"/>
        <v>0.0009875855715569856</v>
      </c>
      <c r="R146" s="1">
        <f t="shared" si="9"/>
        <v>0.9951156966981365</v>
      </c>
    </row>
    <row r="147" spans="1:18" ht="12.75">
      <c r="A147" s="6"/>
      <c r="B147" s="10" t="s">
        <v>43</v>
      </c>
      <c r="C147" s="11">
        <v>3298</v>
      </c>
      <c r="D147" s="12"/>
      <c r="E147" s="12"/>
      <c r="F147" s="13">
        <v>2481</v>
      </c>
      <c r="H147">
        <f t="shared" si="3"/>
        <v>817</v>
      </c>
      <c r="I147" s="1">
        <f t="shared" si="4"/>
        <v>0.32930270052398225</v>
      </c>
      <c r="K147">
        <f t="shared" si="7"/>
        <v>1039046</v>
      </c>
      <c r="L147" s="1">
        <f t="shared" si="8"/>
        <v>0.9960829501923055</v>
      </c>
      <c r="N147" s="1">
        <f t="shared" si="5"/>
        <v>0.0008345462679738695</v>
      </c>
      <c r="O147" s="1">
        <f t="shared" si="10"/>
        <v>0.996099293292657</v>
      </c>
      <c r="Q147" s="1">
        <f t="shared" si="6"/>
        <v>0.0008528366874461821</v>
      </c>
      <c r="R147" s="1">
        <f t="shared" si="9"/>
        <v>0.9959685333855827</v>
      </c>
    </row>
    <row r="148" spans="1:18" ht="12.75">
      <c r="A148" s="6"/>
      <c r="B148" s="10" t="s">
        <v>44</v>
      </c>
      <c r="C148" s="11">
        <v>2460</v>
      </c>
      <c r="D148" s="11"/>
      <c r="E148" s="11"/>
      <c r="F148" s="13">
        <v>1669</v>
      </c>
      <c r="H148">
        <f t="shared" si="3"/>
        <v>791</v>
      </c>
      <c r="I148" s="1">
        <f t="shared" si="4"/>
        <v>0.47393648891551826</v>
      </c>
      <c r="K148">
        <f t="shared" si="7"/>
        <v>1039837</v>
      </c>
      <c r="L148" s="1">
        <f t="shared" si="8"/>
        <v>0.9968412434859635</v>
      </c>
      <c r="N148" s="1">
        <f t="shared" si="5"/>
        <v>0.0006224935776882106</v>
      </c>
      <c r="O148" s="1">
        <f t="shared" si="10"/>
        <v>0.9967217868703452</v>
      </c>
      <c r="Q148" s="1">
        <f t="shared" si="6"/>
        <v>0.0005737139989309463</v>
      </c>
      <c r="R148" s="1">
        <f t="shared" si="9"/>
        <v>0.9965422473845136</v>
      </c>
    </row>
    <row r="149" spans="1:18" ht="12.75">
      <c r="A149" s="6"/>
      <c r="B149" s="10" t="s">
        <v>34</v>
      </c>
      <c r="C149" s="11">
        <v>2792</v>
      </c>
      <c r="D149" s="11"/>
      <c r="E149" s="11"/>
      <c r="F149" s="13">
        <v>2153</v>
      </c>
      <c r="H149">
        <f t="shared" si="3"/>
        <v>639</v>
      </c>
      <c r="I149" s="1">
        <f t="shared" si="4"/>
        <v>0.29679516953088714</v>
      </c>
      <c r="K149">
        <f t="shared" si="7"/>
        <v>1040476</v>
      </c>
      <c r="L149" s="1">
        <f t="shared" si="8"/>
        <v>0.997453821759854</v>
      </c>
      <c r="N149" s="1">
        <f t="shared" si="5"/>
        <v>0.0007065049060591399</v>
      </c>
      <c r="O149" s="1">
        <f t="shared" si="10"/>
        <v>0.9974282917764044</v>
      </c>
      <c r="Q149" s="1">
        <f t="shared" si="6"/>
        <v>0.0007400876211493874</v>
      </c>
      <c r="R149" s="1">
        <f t="shared" si="9"/>
        <v>0.997282335005663</v>
      </c>
    </row>
    <row r="150" spans="1:18" ht="12.75">
      <c r="A150" s="6"/>
      <c r="B150" s="10" t="s">
        <v>49</v>
      </c>
      <c r="C150" s="11">
        <v>1927</v>
      </c>
      <c r="D150" s="11"/>
      <c r="E150" s="11"/>
      <c r="F150" s="13">
        <v>1316</v>
      </c>
      <c r="H150">
        <f t="shared" si="3"/>
        <v>611</v>
      </c>
      <c r="I150" s="1">
        <f>H150/F150</f>
        <v>0.4642857142857143</v>
      </c>
      <c r="K150">
        <f t="shared" si="7"/>
        <v>1041087</v>
      </c>
      <c r="L150" s="1">
        <f t="shared" si="8"/>
        <v>0.998039557793261</v>
      </c>
      <c r="N150" s="1">
        <f t="shared" si="5"/>
        <v>0.00048761996918909834</v>
      </c>
      <c r="O150" s="1">
        <f t="shared" si="10"/>
        <v>0.9979159117455935</v>
      </c>
      <c r="Q150" s="1">
        <f t="shared" si="6"/>
        <v>0.0004523712538005545</v>
      </c>
      <c r="R150" s="1">
        <f t="shared" si="9"/>
        <v>0.9977347062594636</v>
      </c>
    </row>
    <row r="151" spans="1:18" ht="12.75">
      <c r="A151" s="6"/>
      <c r="B151" s="10" t="s">
        <v>32</v>
      </c>
      <c r="C151" s="11">
        <v>1983</v>
      </c>
      <c r="D151" s="11"/>
      <c r="E151" s="11"/>
      <c r="F151" s="13">
        <v>1840</v>
      </c>
      <c r="H151">
        <f>C151-F151</f>
        <v>143</v>
      </c>
      <c r="I151" s="1">
        <f>H151/F151</f>
        <v>0.07771739130434782</v>
      </c>
      <c r="K151">
        <f t="shared" si="7"/>
        <v>1041230</v>
      </c>
      <c r="L151" s="1">
        <f t="shared" si="8"/>
        <v>0.9981766449500159</v>
      </c>
      <c r="N151" s="1">
        <f>C151/3951848</f>
        <v>0.0005017905546974479</v>
      </c>
      <c r="O151" s="1">
        <f t="shared" si="10"/>
        <v>0.9984177023002909</v>
      </c>
      <c r="Q151" s="1">
        <f>F151/2909115</f>
        <v>0.0006324947621527509</v>
      </c>
      <c r="R151" s="1">
        <f t="shared" si="9"/>
        <v>0.9983672010216164</v>
      </c>
    </row>
    <row r="152" spans="1:18" ht="12.75">
      <c r="A152" s="15"/>
      <c r="B152" s="16" t="s">
        <v>30</v>
      </c>
      <c r="C152" s="17">
        <v>6253</v>
      </c>
      <c r="D152" s="17"/>
      <c r="E152" s="17"/>
      <c r="F152" s="18">
        <v>4750</v>
      </c>
      <c r="H152">
        <f>C152-F152</f>
        <v>1503</v>
      </c>
      <c r="I152" s="1">
        <f>H152/F152</f>
        <v>0.31642105263157894</v>
      </c>
      <c r="K152">
        <f>H152+K151</f>
        <v>1042733</v>
      </c>
      <c r="L152" s="1">
        <f>K152/1043132</f>
        <v>0.9996174980731106</v>
      </c>
      <c r="N152" s="1">
        <f>C152/3951848</f>
        <v>0.001582297699709098</v>
      </c>
      <c r="O152" s="1">
        <f t="shared" si="10"/>
        <v>1</v>
      </c>
      <c r="Q152" s="1">
        <f>F152/2909115</f>
        <v>0.0016327989783834602</v>
      </c>
      <c r="R152" s="1">
        <f>Q152+R151</f>
        <v>0.9999999999999998</v>
      </c>
    </row>
    <row r="153" ht="12.75">
      <c r="I153" s="1"/>
    </row>
    <row r="154" spans="1:9" ht="12.75">
      <c r="A154" t="s">
        <v>84</v>
      </c>
      <c r="I154" s="1"/>
    </row>
    <row r="155" ht="12.75">
      <c r="I155" s="1"/>
    </row>
    <row r="156" spans="1:11" ht="12.75">
      <c r="A156" s="4"/>
      <c r="B156" s="5"/>
      <c r="C156" s="2">
        <v>2004</v>
      </c>
      <c r="D156" s="2"/>
      <c r="E156" s="2"/>
      <c r="F156" s="3">
        <v>2000</v>
      </c>
      <c r="H156" t="s">
        <v>5</v>
      </c>
      <c r="I156" s="1" t="s">
        <v>6</v>
      </c>
      <c r="K156" t="s">
        <v>81</v>
      </c>
    </row>
    <row r="157" spans="1:18" ht="12.75">
      <c r="A157" s="6"/>
      <c r="B157" s="10" t="s">
        <v>60</v>
      </c>
      <c r="C157" s="11">
        <v>43108</v>
      </c>
      <c r="D157" s="11"/>
      <c r="E157" s="11"/>
      <c r="F157" s="13">
        <v>26216</v>
      </c>
      <c r="H157">
        <f aca="true" t="shared" si="11" ref="H157:H224">C157-F157</f>
        <v>16892</v>
      </c>
      <c r="I157" s="1">
        <f aca="true" t="shared" si="12" ref="I157:I220">H157/F157</f>
        <v>0.6443393347574</v>
      </c>
      <c r="K157">
        <f>H157</f>
        <v>16892</v>
      </c>
      <c r="L157" s="1">
        <f aca="true" t="shared" si="13" ref="L157:L220">K157/1043132</f>
        <v>0.016193540223097363</v>
      </c>
      <c r="N157" s="1"/>
      <c r="O157" s="1"/>
      <c r="Q157" s="1"/>
      <c r="R157" s="1"/>
    </row>
    <row r="158" spans="1:18" ht="12.75">
      <c r="A158" s="6"/>
      <c r="B158" s="10" t="s">
        <v>25</v>
      </c>
      <c r="C158" s="11">
        <v>4433</v>
      </c>
      <c r="D158" s="11"/>
      <c r="E158" s="11"/>
      <c r="F158" s="13">
        <v>2698</v>
      </c>
      <c r="H158">
        <f t="shared" si="11"/>
        <v>1735</v>
      </c>
      <c r="I158" s="1">
        <f t="shared" si="12"/>
        <v>0.6430689399555226</v>
      </c>
      <c r="K158">
        <f>H158+K157</f>
        <v>18627</v>
      </c>
      <c r="L158" s="1">
        <f t="shared" si="13"/>
        <v>0.017856800481626488</v>
      </c>
      <c r="N158" s="1"/>
      <c r="O158" s="1"/>
      <c r="Q158" s="1"/>
      <c r="R158" s="1"/>
    </row>
    <row r="159" spans="1:18" ht="12.75">
      <c r="A159" s="6"/>
      <c r="B159" s="10" t="s">
        <v>71</v>
      </c>
      <c r="C159" s="11">
        <v>19795</v>
      </c>
      <c r="D159" s="11"/>
      <c r="E159" s="11"/>
      <c r="F159" s="13">
        <v>12126</v>
      </c>
      <c r="H159">
        <f t="shared" si="11"/>
        <v>7669</v>
      </c>
      <c r="I159" s="1">
        <f t="shared" si="12"/>
        <v>0.63244268513937</v>
      </c>
      <c r="K159">
        <f aca="true" t="shared" si="14" ref="K159:K222">H159+K158</f>
        <v>26296</v>
      </c>
      <c r="L159" s="1">
        <f t="shared" si="13"/>
        <v>0.02520869841975896</v>
      </c>
      <c r="N159" s="1"/>
      <c r="O159" s="1"/>
      <c r="Q159" s="1"/>
      <c r="R159" s="1"/>
    </row>
    <row r="160" spans="1:18" ht="12.75">
      <c r="A160" s="6"/>
      <c r="B160" s="10" t="s">
        <v>28</v>
      </c>
      <c r="C160" s="11">
        <v>19632</v>
      </c>
      <c r="D160" s="11"/>
      <c r="E160" s="11"/>
      <c r="F160" s="13">
        <v>12608</v>
      </c>
      <c r="H160">
        <f t="shared" si="11"/>
        <v>7024</v>
      </c>
      <c r="I160" s="1">
        <f t="shared" si="12"/>
        <v>0.5571065989847716</v>
      </c>
      <c r="K160">
        <f t="shared" si="14"/>
        <v>33320</v>
      </c>
      <c r="L160" s="1">
        <f t="shared" si="13"/>
        <v>0.03194226617532585</v>
      </c>
      <c r="N160" s="1"/>
      <c r="O160" s="1"/>
      <c r="Q160" s="1"/>
      <c r="R160" s="1"/>
    </row>
    <row r="161" spans="1:18" ht="12.75">
      <c r="A161" s="6"/>
      <c r="B161" s="10" t="s">
        <v>23</v>
      </c>
      <c r="C161" s="11">
        <v>16753</v>
      </c>
      <c r="D161" s="11"/>
      <c r="E161" s="11"/>
      <c r="F161" s="13">
        <v>10964</v>
      </c>
      <c r="H161">
        <f t="shared" si="11"/>
        <v>5789</v>
      </c>
      <c r="I161" s="1">
        <f t="shared" si="12"/>
        <v>0.5280007296607078</v>
      </c>
      <c r="K161">
        <f t="shared" si="14"/>
        <v>39109</v>
      </c>
      <c r="L161" s="1">
        <f t="shared" si="13"/>
        <v>0.03749189939528267</v>
      </c>
      <c r="N161" s="1"/>
      <c r="O161" s="1"/>
      <c r="Q161" s="1"/>
      <c r="R161" s="1"/>
    </row>
    <row r="162" spans="1:18" ht="12.75">
      <c r="A162" s="6"/>
      <c r="B162" s="10" t="s">
        <v>48</v>
      </c>
      <c r="C162" s="11">
        <v>10408</v>
      </c>
      <c r="D162" s="11"/>
      <c r="E162" s="11"/>
      <c r="F162" s="13">
        <v>6860</v>
      </c>
      <c r="H162">
        <f t="shared" si="11"/>
        <v>3548</v>
      </c>
      <c r="I162" s="1">
        <f t="shared" si="12"/>
        <v>0.5172011661807581</v>
      </c>
      <c r="K162">
        <f t="shared" si="14"/>
        <v>42657</v>
      </c>
      <c r="L162" s="1">
        <f t="shared" si="13"/>
        <v>0.04089319472511629</v>
      </c>
      <c r="N162" s="1"/>
      <c r="O162" s="1"/>
      <c r="Q162" s="1"/>
      <c r="R162" s="1"/>
    </row>
    <row r="163" spans="1:18" ht="12.75">
      <c r="A163" s="6"/>
      <c r="B163" s="10" t="s">
        <v>62</v>
      </c>
      <c r="C163" s="11">
        <v>103198</v>
      </c>
      <c r="D163" s="11"/>
      <c r="E163" s="11"/>
      <c r="F163" s="13">
        <v>68581</v>
      </c>
      <c r="H163">
        <f t="shared" si="11"/>
        <v>34617</v>
      </c>
      <c r="I163" s="1">
        <f t="shared" si="12"/>
        <v>0.5047607938058646</v>
      </c>
      <c r="K163">
        <f t="shared" si="14"/>
        <v>77274</v>
      </c>
      <c r="L163" s="1">
        <f t="shared" si="13"/>
        <v>0.07407883182569416</v>
      </c>
      <c r="N163" s="1"/>
      <c r="O163" s="1"/>
      <c r="Q163" s="1"/>
      <c r="R163" s="1"/>
    </row>
    <row r="164" spans="1:18" ht="12.75">
      <c r="A164" s="6"/>
      <c r="B164" s="10" t="s">
        <v>76</v>
      </c>
      <c r="C164" s="11">
        <v>6777</v>
      </c>
      <c r="D164" s="11"/>
      <c r="E164" s="11"/>
      <c r="F164" s="13">
        <v>4511</v>
      </c>
      <c r="H164">
        <f t="shared" si="11"/>
        <v>2266</v>
      </c>
      <c r="I164" s="1">
        <f t="shared" si="12"/>
        <v>0.5023276435380182</v>
      </c>
      <c r="K164">
        <f t="shared" si="14"/>
        <v>79540</v>
      </c>
      <c r="L164" s="1">
        <f t="shared" si="13"/>
        <v>0.07625113600196332</v>
      </c>
      <c r="N164" s="1"/>
      <c r="O164" s="1"/>
      <c r="Q164" s="1"/>
      <c r="R164" s="1"/>
    </row>
    <row r="165" spans="1:18" ht="12.75">
      <c r="A165" s="6"/>
      <c r="B165" s="10" t="s">
        <v>69</v>
      </c>
      <c r="C165" s="11">
        <v>59178</v>
      </c>
      <c r="D165" s="11"/>
      <c r="E165" s="11"/>
      <c r="F165" s="13">
        <v>39497</v>
      </c>
      <c r="H165">
        <f t="shared" si="11"/>
        <v>19681</v>
      </c>
      <c r="I165" s="1">
        <f t="shared" si="12"/>
        <v>0.4982910094437552</v>
      </c>
      <c r="K165">
        <f t="shared" si="14"/>
        <v>99221</v>
      </c>
      <c r="L165" s="1">
        <f t="shared" si="13"/>
        <v>0.09511835510750317</v>
      </c>
      <c r="N165" s="1"/>
      <c r="O165" s="1"/>
      <c r="Q165" s="1"/>
      <c r="R165" s="1"/>
    </row>
    <row r="166" spans="1:18" ht="12.75">
      <c r="A166" s="6"/>
      <c r="B166" s="10" t="s">
        <v>31</v>
      </c>
      <c r="C166" s="11">
        <v>4934</v>
      </c>
      <c r="D166" s="11"/>
      <c r="E166" s="11"/>
      <c r="F166" s="13">
        <v>3300</v>
      </c>
      <c r="H166">
        <f t="shared" si="11"/>
        <v>1634</v>
      </c>
      <c r="I166" s="1">
        <f t="shared" si="12"/>
        <v>0.4951515151515152</v>
      </c>
      <c r="K166">
        <f t="shared" si="14"/>
        <v>100855</v>
      </c>
      <c r="L166" s="1">
        <f t="shared" si="13"/>
        <v>0.09668479157000265</v>
      </c>
      <c r="N166" s="1"/>
      <c r="O166" s="1"/>
      <c r="Q166" s="1"/>
      <c r="R166" s="1"/>
    </row>
    <row r="167" spans="1:18" ht="12.75">
      <c r="A167" s="6"/>
      <c r="B167" s="10" t="s">
        <v>45</v>
      </c>
      <c r="C167" s="11">
        <v>74382</v>
      </c>
      <c r="D167" s="11"/>
      <c r="E167" s="11"/>
      <c r="F167" s="13">
        <v>49963</v>
      </c>
      <c r="H167">
        <f t="shared" si="11"/>
        <v>24419</v>
      </c>
      <c r="I167" s="1">
        <f t="shared" si="12"/>
        <v>0.48874166883493786</v>
      </c>
      <c r="K167">
        <f t="shared" si="14"/>
        <v>125274</v>
      </c>
      <c r="L167" s="1">
        <f t="shared" si="13"/>
        <v>0.12009410122592347</v>
      </c>
      <c r="N167" s="1"/>
      <c r="O167" s="1"/>
      <c r="Q167" s="1"/>
      <c r="R167" s="1"/>
    </row>
    <row r="168" spans="1:18" ht="12.75">
      <c r="A168" s="6"/>
      <c r="B168" s="10" t="s">
        <v>21</v>
      </c>
      <c r="C168" s="11">
        <v>61881</v>
      </c>
      <c r="D168" s="11"/>
      <c r="E168" s="11"/>
      <c r="F168" s="13">
        <v>41745</v>
      </c>
      <c r="H168">
        <f t="shared" si="11"/>
        <v>20136</v>
      </c>
      <c r="I168" s="1">
        <f t="shared" si="12"/>
        <v>0.48235716852317645</v>
      </c>
      <c r="K168">
        <f t="shared" si="14"/>
        <v>145410</v>
      </c>
      <c r="L168" s="1">
        <f t="shared" si="13"/>
        <v>0.13939750673931967</v>
      </c>
      <c r="N168" s="1"/>
      <c r="O168" s="1"/>
      <c r="Q168" s="1"/>
      <c r="R168" s="1"/>
    </row>
    <row r="169" spans="1:18" ht="25.5">
      <c r="A169" s="6"/>
      <c r="B169" s="10" t="s">
        <v>78</v>
      </c>
      <c r="C169" s="11">
        <v>7368</v>
      </c>
      <c r="D169" s="11"/>
      <c r="E169" s="11"/>
      <c r="F169" s="13">
        <v>4983</v>
      </c>
      <c r="H169">
        <f t="shared" si="11"/>
        <v>2385</v>
      </c>
      <c r="I169" s="1">
        <f t="shared" si="12"/>
        <v>0.4786273329319687</v>
      </c>
      <c r="K169">
        <f t="shared" si="14"/>
        <v>147795</v>
      </c>
      <c r="L169" s="1">
        <f t="shared" si="13"/>
        <v>0.14168389043764357</v>
      </c>
      <c r="N169" s="1"/>
      <c r="O169" s="1"/>
      <c r="Q169" s="1"/>
      <c r="R169" s="1"/>
    </row>
    <row r="170" spans="1:18" ht="12.75">
      <c r="A170" s="6"/>
      <c r="B170" s="10" t="s">
        <v>52</v>
      </c>
      <c r="C170" s="11">
        <v>81267</v>
      </c>
      <c r="D170" s="11"/>
      <c r="E170" s="11"/>
      <c r="F170" s="13">
        <v>55135</v>
      </c>
      <c r="H170">
        <f t="shared" si="11"/>
        <v>26132</v>
      </c>
      <c r="I170" s="1">
        <f t="shared" si="12"/>
        <v>0.4739639067742813</v>
      </c>
      <c r="K170">
        <f t="shared" si="14"/>
        <v>173927</v>
      </c>
      <c r="L170" s="1">
        <f t="shared" si="13"/>
        <v>0.16673537002028507</v>
      </c>
      <c r="N170" s="1"/>
      <c r="O170" s="1"/>
      <c r="Q170" s="1"/>
      <c r="R170" s="1"/>
    </row>
    <row r="171" spans="1:18" ht="12.75">
      <c r="A171" s="6"/>
      <c r="B171" s="10" t="s">
        <v>44</v>
      </c>
      <c r="C171" s="11">
        <v>2460</v>
      </c>
      <c r="D171" s="11"/>
      <c r="E171" s="11"/>
      <c r="F171" s="13">
        <v>1669</v>
      </c>
      <c r="H171">
        <f t="shared" si="11"/>
        <v>791</v>
      </c>
      <c r="I171" s="1">
        <f t="shared" si="12"/>
        <v>0.47393648891551826</v>
      </c>
      <c r="K171">
        <f t="shared" si="14"/>
        <v>174718</v>
      </c>
      <c r="L171" s="1">
        <f t="shared" si="13"/>
        <v>0.167493663313943</v>
      </c>
      <c r="N171" s="1"/>
      <c r="O171" s="1"/>
      <c r="Q171" s="1"/>
      <c r="R171" s="1"/>
    </row>
    <row r="172" spans="1:18" ht="12.75">
      <c r="A172" s="6"/>
      <c r="B172" s="10" t="s">
        <v>49</v>
      </c>
      <c r="C172" s="11">
        <v>1927</v>
      </c>
      <c r="D172" s="11"/>
      <c r="E172" s="11"/>
      <c r="F172" s="13">
        <v>1316</v>
      </c>
      <c r="H172">
        <f t="shared" si="11"/>
        <v>611</v>
      </c>
      <c r="I172" s="1">
        <f t="shared" si="12"/>
        <v>0.4642857142857143</v>
      </c>
      <c r="K172">
        <f t="shared" si="14"/>
        <v>175329</v>
      </c>
      <c r="L172" s="1">
        <f t="shared" si="13"/>
        <v>0.16807939934735008</v>
      </c>
      <c r="N172" s="1"/>
      <c r="O172" s="1"/>
      <c r="Q172" s="1"/>
      <c r="R172" s="1"/>
    </row>
    <row r="173" spans="1:18" ht="12.75">
      <c r="A173" s="6"/>
      <c r="B173" s="10" t="s">
        <v>74</v>
      </c>
      <c r="C173" s="11">
        <v>3396</v>
      </c>
      <c r="D173" s="11"/>
      <c r="E173" s="11"/>
      <c r="F173" s="13">
        <v>2326</v>
      </c>
      <c r="H173">
        <f t="shared" si="11"/>
        <v>1070</v>
      </c>
      <c r="I173" s="1">
        <f t="shared" si="12"/>
        <v>0.46001719690455717</v>
      </c>
      <c r="K173">
        <f t="shared" si="14"/>
        <v>176399</v>
      </c>
      <c r="L173" s="1">
        <f t="shared" si="13"/>
        <v>0.16910515639439688</v>
      </c>
      <c r="N173" s="1"/>
      <c r="O173" s="1"/>
      <c r="Q173" s="1"/>
      <c r="R173" s="1"/>
    </row>
    <row r="174" spans="1:18" ht="12.75">
      <c r="A174" s="6"/>
      <c r="B174" s="10" t="s">
        <v>56</v>
      </c>
      <c r="C174" s="11">
        <v>23732</v>
      </c>
      <c r="D174" s="11"/>
      <c r="E174" s="11"/>
      <c r="F174" s="13">
        <v>16404</v>
      </c>
      <c r="H174">
        <f t="shared" si="11"/>
        <v>7328</v>
      </c>
      <c r="I174" s="1">
        <f t="shared" si="12"/>
        <v>0.4467203121189954</v>
      </c>
      <c r="K174">
        <f t="shared" si="14"/>
        <v>183727</v>
      </c>
      <c r="L174" s="1">
        <f t="shared" si="13"/>
        <v>0.17613015418949854</v>
      </c>
      <c r="N174" s="1"/>
      <c r="O174" s="1"/>
      <c r="Q174" s="1"/>
      <c r="R174" s="1"/>
    </row>
    <row r="175" spans="1:18" ht="12.75">
      <c r="A175" s="6"/>
      <c r="B175" s="10" t="s">
        <v>26</v>
      </c>
      <c r="C175" s="11">
        <v>219251</v>
      </c>
      <c r="D175" s="11"/>
      <c r="E175" s="11"/>
      <c r="F175" s="13">
        <v>152082</v>
      </c>
      <c r="H175">
        <f t="shared" si="11"/>
        <v>67169</v>
      </c>
      <c r="I175" s="1">
        <f t="shared" si="12"/>
        <v>0.44166305019660446</v>
      </c>
      <c r="K175">
        <f t="shared" si="14"/>
        <v>250896</v>
      </c>
      <c r="L175" s="1">
        <f t="shared" si="13"/>
        <v>0.2405218131549986</v>
      </c>
      <c r="N175" s="1"/>
      <c r="O175" s="1"/>
      <c r="Q175" s="1"/>
      <c r="R175" s="1"/>
    </row>
    <row r="176" spans="1:18" ht="12.75">
      <c r="A176" s="6"/>
      <c r="B176" s="10" t="s">
        <v>77</v>
      </c>
      <c r="C176" s="11">
        <v>17553</v>
      </c>
      <c r="D176" s="11"/>
      <c r="E176" s="11"/>
      <c r="F176" s="13">
        <v>12176</v>
      </c>
      <c r="H176">
        <f t="shared" si="11"/>
        <v>5377</v>
      </c>
      <c r="I176" s="1">
        <f t="shared" si="12"/>
        <v>0.4416064388961892</v>
      </c>
      <c r="K176">
        <f t="shared" si="14"/>
        <v>256273</v>
      </c>
      <c r="L176" s="1">
        <f t="shared" si="13"/>
        <v>0.2456764819792701</v>
      </c>
      <c r="N176" s="1"/>
      <c r="O176" s="1"/>
      <c r="Q176" s="1"/>
      <c r="R176" s="1"/>
    </row>
    <row r="177" spans="1:18" ht="12.75">
      <c r="A177" s="6"/>
      <c r="B177" s="10" t="s">
        <v>68</v>
      </c>
      <c r="C177" s="11">
        <v>108126</v>
      </c>
      <c r="D177" s="11"/>
      <c r="E177" s="11"/>
      <c r="F177" s="13">
        <v>75293</v>
      </c>
      <c r="H177">
        <f t="shared" si="11"/>
        <v>32833</v>
      </c>
      <c r="I177" s="1">
        <f t="shared" si="12"/>
        <v>0.4360697541604133</v>
      </c>
      <c r="K177">
        <f t="shared" si="14"/>
        <v>289106</v>
      </c>
      <c r="L177" s="1">
        <f t="shared" si="13"/>
        <v>0.2771518849004728</v>
      </c>
      <c r="N177" s="1"/>
      <c r="O177" s="1"/>
      <c r="Q177" s="1"/>
      <c r="R177" s="1"/>
    </row>
    <row r="178" spans="1:18" ht="25.5">
      <c r="A178" s="6"/>
      <c r="B178" s="10" t="s">
        <v>66</v>
      </c>
      <c r="C178" s="11">
        <v>51988</v>
      </c>
      <c r="D178" s="11"/>
      <c r="E178" s="11"/>
      <c r="F178" s="13">
        <v>36248</v>
      </c>
      <c r="H178">
        <f t="shared" si="11"/>
        <v>15740</v>
      </c>
      <c r="I178" s="1">
        <f t="shared" si="12"/>
        <v>0.43423085411608914</v>
      </c>
      <c r="K178">
        <f t="shared" si="14"/>
        <v>304846</v>
      </c>
      <c r="L178" s="1">
        <f t="shared" si="13"/>
        <v>0.2922410586579647</v>
      </c>
      <c r="N178" s="1"/>
      <c r="O178" s="1"/>
      <c r="Q178" s="1"/>
      <c r="R178" s="1"/>
    </row>
    <row r="179" spans="1:18" ht="12.75">
      <c r="A179" s="6"/>
      <c r="B179" s="10" t="s">
        <v>59</v>
      </c>
      <c r="C179" s="11">
        <v>191389</v>
      </c>
      <c r="D179" s="11"/>
      <c r="E179" s="11"/>
      <c r="F179" s="13">
        <v>134476</v>
      </c>
      <c r="H179">
        <f t="shared" si="11"/>
        <v>56913</v>
      </c>
      <c r="I179" s="1">
        <f t="shared" si="12"/>
        <v>0.4232205003123234</v>
      </c>
      <c r="K179">
        <f t="shared" si="14"/>
        <v>361759</v>
      </c>
      <c r="L179" s="1">
        <f t="shared" si="13"/>
        <v>0.34680078839494904</v>
      </c>
      <c r="N179" s="1"/>
      <c r="O179" s="1"/>
      <c r="Q179" s="1"/>
      <c r="R179" s="1"/>
    </row>
    <row r="180" spans="1:18" ht="12.75">
      <c r="A180" s="6"/>
      <c r="B180" s="10" t="s">
        <v>29</v>
      </c>
      <c r="C180" s="11">
        <v>3472</v>
      </c>
      <c r="D180" s="11"/>
      <c r="E180" s="11"/>
      <c r="F180" s="13">
        <v>2448</v>
      </c>
      <c r="H180">
        <f t="shared" si="11"/>
        <v>1024</v>
      </c>
      <c r="I180" s="1">
        <f t="shared" si="12"/>
        <v>0.41830065359477125</v>
      </c>
      <c r="K180">
        <f t="shared" si="14"/>
        <v>362783</v>
      </c>
      <c r="L180" s="1">
        <f t="shared" si="13"/>
        <v>0.34778244747548726</v>
      </c>
      <c r="N180" s="1"/>
      <c r="O180" s="1"/>
      <c r="Q180" s="1"/>
      <c r="R180" s="1"/>
    </row>
    <row r="181" spans="1:18" ht="12.75">
      <c r="A181" s="6"/>
      <c r="B181" s="10" t="s">
        <v>51</v>
      </c>
      <c r="C181" s="11">
        <v>81272</v>
      </c>
      <c r="D181" s="11"/>
      <c r="E181" s="11"/>
      <c r="F181" s="13">
        <v>57948</v>
      </c>
      <c r="H181">
        <f t="shared" si="11"/>
        <v>23324</v>
      </c>
      <c r="I181" s="1">
        <f t="shared" si="12"/>
        <v>0.4024987920204321</v>
      </c>
      <c r="K181">
        <f t="shared" si="14"/>
        <v>386107</v>
      </c>
      <c r="L181" s="1">
        <f t="shared" si="13"/>
        <v>0.37014203379821536</v>
      </c>
      <c r="N181" s="1"/>
      <c r="O181" s="1"/>
      <c r="Q181" s="1"/>
      <c r="R181" s="1"/>
    </row>
    <row r="182" spans="1:18" ht="12.75">
      <c r="A182" s="6"/>
      <c r="B182" s="10" t="s">
        <v>12</v>
      </c>
      <c r="C182" s="11">
        <v>47615</v>
      </c>
      <c r="D182" s="11"/>
      <c r="E182" s="11"/>
      <c r="F182" s="13">
        <v>34062</v>
      </c>
      <c r="H182">
        <f>C182-F182</f>
        <v>13553</v>
      </c>
      <c r="I182" s="1">
        <f>H182/F182</f>
        <v>0.3978920791497857</v>
      </c>
      <c r="K182">
        <f t="shared" si="14"/>
        <v>399660</v>
      </c>
      <c r="L182" s="1">
        <f t="shared" si="13"/>
        <v>0.3831346368436593</v>
      </c>
      <c r="N182" s="1"/>
      <c r="O182" s="1"/>
      <c r="Q182" s="1"/>
      <c r="R182" s="1"/>
    </row>
    <row r="183" spans="1:18" ht="12.75">
      <c r="A183" s="6"/>
      <c r="B183" s="10" t="s">
        <v>15</v>
      </c>
      <c r="C183" s="11">
        <v>7553</v>
      </c>
      <c r="D183" s="11"/>
      <c r="E183" s="11"/>
      <c r="F183" s="13">
        <v>5413</v>
      </c>
      <c r="H183">
        <f t="shared" si="11"/>
        <v>2140</v>
      </c>
      <c r="I183" s="1">
        <f t="shared" si="12"/>
        <v>0.39534454092000737</v>
      </c>
      <c r="K183">
        <f t="shared" si="14"/>
        <v>401800</v>
      </c>
      <c r="L183" s="1">
        <f t="shared" si="13"/>
        <v>0.3851861509377528</v>
      </c>
      <c r="N183" s="1"/>
      <c r="O183" s="1"/>
      <c r="Q183" s="1"/>
      <c r="R183" s="1"/>
    </row>
    <row r="184" spans="1:18" ht="25.5">
      <c r="A184" s="6"/>
      <c r="B184" s="10" t="s">
        <v>72</v>
      </c>
      <c r="C184" s="11">
        <v>11153</v>
      </c>
      <c r="D184" s="11"/>
      <c r="E184" s="11"/>
      <c r="F184" s="13">
        <v>8014</v>
      </c>
      <c r="H184">
        <f t="shared" si="11"/>
        <v>3139</v>
      </c>
      <c r="I184" s="1">
        <f t="shared" si="12"/>
        <v>0.39168954329922634</v>
      </c>
      <c r="K184">
        <f t="shared" si="14"/>
        <v>404939</v>
      </c>
      <c r="L184" s="1">
        <f t="shared" si="13"/>
        <v>0.38819535782623865</v>
      </c>
      <c r="N184" s="1"/>
      <c r="O184" s="1"/>
      <c r="Q184" s="1"/>
      <c r="R184" s="1"/>
    </row>
    <row r="185" spans="1:18" ht="25.5">
      <c r="A185" s="6"/>
      <c r="B185" s="10" t="s">
        <v>61</v>
      </c>
      <c r="C185" s="11">
        <v>211894</v>
      </c>
      <c r="D185" s="11"/>
      <c r="E185" s="11"/>
      <c r="F185" s="13">
        <v>152846</v>
      </c>
      <c r="H185">
        <f t="shared" si="11"/>
        <v>59048</v>
      </c>
      <c r="I185" s="1">
        <f t="shared" si="12"/>
        <v>0.38632348900200203</v>
      </c>
      <c r="K185">
        <f t="shared" si="14"/>
        <v>463987</v>
      </c>
      <c r="L185" s="1">
        <f t="shared" si="13"/>
        <v>0.44480180840008743</v>
      </c>
      <c r="N185" s="1"/>
      <c r="O185" s="1"/>
      <c r="Q185" s="1"/>
      <c r="R185" s="1"/>
    </row>
    <row r="186" spans="1:18" ht="12.75">
      <c r="A186" s="6"/>
      <c r="B186" s="10" t="s">
        <v>14</v>
      </c>
      <c r="C186" s="11">
        <v>53388</v>
      </c>
      <c r="D186" s="11"/>
      <c r="E186" s="11"/>
      <c r="F186" s="13">
        <v>38637</v>
      </c>
      <c r="H186">
        <f t="shared" si="11"/>
        <v>14751</v>
      </c>
      <c r="I186" s="1">
        <f t="shared" si="12"/>
        <v>0.3817843000232937</v>
      </c>
      <c r="K186">
        <f t="shared" si="14"/>
        <v>478738</v>
      </c>
      <c r="L186" s="1">
        <f t="shared" si="13"/>
        <v>0.4589428758776454</v>
      </c>
      <c r="N186" s="1"/>
      <c r="O186" s="1"/>
      <c r="Q186" s="1"/>
      <c r="R186" s="1"/>
    </row>
    <row r="187" spans="1:18" ht="12.75">
      <c r="A187" s="6"/>
      <c r="B187" s="10" t="s">
        <v>22</v>
      </c>
      <c r="C187" s="11">
        <v>83485</v>
      </c>
      <c r="D187" s="11"/>
      <c r="E187" s="11"/>
      <c r="F187" s="13">
        <v>60426</v>
      </c>
      <c r="H187">
        <f t="shared" si="11"/>
        <v>23059</v>
      </c>
      <c r="I187" s="1">
        <f t="shared" si="12"/>
        <v>0.3816072551550657</v>
      </c>
      <c r="K187">
        <f t="shared" si="14"/>
        <v>501797</v>
      </c>
      <c r="L187" s="1">
        <f t="shared" si="13"/>
        <v>0.4810484195672264</v>
      </c>
      <c r="N187" s="1"/>
      <c r="O187" s="1"/>
      <c r="Q187" s="1"/>
      <c r="R187" s="1"/>
    </row>
    <row r="188" spans="1:18" ht="25.5">
      <c r="A188" s="6"/>
      <c r="B188" s="10" t="s">
        <v>58</v>
      </c>
      <c r="C188" s="11">
        <v>6987</v>
      </c>
      <c r="D188" s="11"/>
      <c r="E188" s="11"/>
      <c r="F188" s="13">
        <v>5058</v>
      </c>
      <c r="H188">
        <f t="shared" si="11"/>
        <v>1929</v>
      </c>
      <c r="I188" s="1">
        <f t="shared" si="12"/>
        <v>0.38137603795966785</v>
      </c>
      <c r="K188">
        <f t="shared" si="14"/>
        <v>503726</v>
      </c>
      <c r="L188" s="1">
        <f t="shared" si="13"/>
        <v>0.4828976582062481</v>
      </c>
      <c r="N188" s="1"/>
      <c r="O188" s="1"/>
      <c r="Q188" s="1"/>
      <c r="R188" s="1"/>
    </row>
    <row r="189" spans="1:18" ht="12.75">
      <c r="A189" s="6"/>
      <c r="B189" s="10" t="s">
        <v>50</v>
      </c>
      <c r="C189" s="11">
        <v>4196</v>
      </c>
      <c r="D189" s="11"/>
      <c r="E189" s="11"/>
      <c r="F189" s="13">
        <v>3038</v>
      </c>
      <c r="H189">
        <f t="shared" si="11"/>
        <v>1158</v>
      </c>
      <c r="I189" s="1">
        <f t="shared" si="12"/>
        <v>0.38117182356813695</v>
      </c>
      <c r="K189">
        <f t="shared" si="14"/>
        <v>504884</v>
      </c>
      <c r="L189" s="1">
        <f t="shared" si="13"/>
        <v>0.4840077765805286</v>
      </c>
      <c r="N189" s="1"/>
      <c r="O189" s="1"/>
      <c r="Q189" s="1"/>
      <c r="R189" s="1"/>
    </row>
    <row r="190" spans="1:18" ht="12.75">
      <c r="A190" s="6"/>
      <c r="B190" s="10" t="s">
        <v>13</v>
      </c>
      <c r="C190" s="11">
        <v>7738</v>
      </c>
      <c r="D190" s="11"/>
      <c r="E190" s="11"/>
      <c r="F190" s="13">
        <v>5610</v>
      </c>
      <c r="H190">
        <f t="shared" si="11"/>
        <v>2128</v>
      </c>
      <c r="I190" s="1">
        <f t="shared" si="12"/>
        <v>0.37932263814616757</v>
      </c>
      <c r="K190">
        <f t="shared" si="14"/>
        <v>507012</v>
      </c>
      <c r="L190" s="1">
        <f t="shared" si="13"/>
        <v>0.4860477868572721</v>
      </c>
      <c r="N190" s="1"/>
      <c r="O190" s="1"/>
      <c r="Q190" s="1"/>
      <c r="R190" s="1"/>
    </row>
    <row r="191" spans="1:18" ht="12.75">
      <c r="A191" s="6"/>
      <c r="B191" s="10" t="s">
        <v>17</v>
      </c>
      <c r="C191" s="11">
        <v>243118</v>
      </c>
      <c r="D191" s="11"/>
      <c r="E191" s="11"/>
      <c r="F191" s="13">
        <v>177279</v>
      </c>
      <c r="H191">
        <f t="shared" si="11"/>
        <v>65839</v>
      </c>
      <c r="I191" s="1">
        <f t="shared" si="12"/>
        <v>0.3713863458164814</v>
      </c>
      <c r="K191">
        <f t="shared" si="14"/>
        <v>572851</v>
      </c>
      <c r="L191" s="1">
        <f>K191/1043132</f>
        <v>0.5491644393998075</v>
      </c>
      <c r="N191" s="1"/>
      <c r="O191" s="1"/>
      <c r="Q191" s="1"/>
      <c r="R191" s="1"/>
    </row>
    <row r="192" spans="1:18" ht="12.75">
      <c r="A192" s="6"/>
      <c r="B192" s="10" t="s">
        <v>64</v>
      </c>
      <c r="C192" s="11">
        <v>123532</v>
      </c>
      <c r="D192" s="11"/>
      <c r="E192" s="11"/>
      <c r="F192" s="13">
        <v>90101</v>
      </c>
      <c r="H192">
        <f t="shared" si="11"/>
        <v>33431</v>
      </c>
      <c r="I192" s="1">
        <f t="shared" si="12"/>
        <v>0.3710391671568573</v>
      </c>
      <c r="K192">
        <f t="shared" si="14"/>
        <v>606282</v>
      </c>
      <c r="L192" s="1">
        <f t="shared" si="13"/>
        <v>0.5812131158856214</v>
      </c>
      <c r="N192" s="1"/>
      <c r="O192" s="1"/>
      <c r="Q192" s="1"/>
      <c r="R192" s="1"/>
    </row>
    <row r="193" spans="1:18" ht="12.75">
      <c r="A193" s="6"/>
      <c r="B193" s="10" t="s">
        <v>70</v>
      </c>
      <c r="C193" s="11">
        <v>47519</v>
      </c>
      <c r="D193" s="11"/>
      <c r="E193" s="11"/>
      <c r="F193" s="13">
        <v>34705</v>
      </c>
      <c r="H193">
        <f t="shared" si="11"/>
        <v>12814</v>
      </c>
      <c r="I193" s="1">
        <f t="shared" si="12"/>
        <v>0.36922633626278634</v>
      </c>
      <c r="K193">
        <f t="shared" si="14"/>
        <v>619096</v>
      </c>
      <c r="L193" s="1">
        <f t="shared" si="13"/>
        <v>0.5934972755125909</v>
      </c>
      <c r="N193" s="1"/>
      <c r="O193" s="1"/>
      <c r="Q193" s="1"/>
      <c r="R193" s="1"/>
    </row>
    <row r="194" spans="1:18" ht="12.75">
      <c r="A194" s="6"/>
      <c r="B194" s="10" t="s">
        <v>65</v>
      </c>
      <c r="C194" s="11">
        <v>18305</v>
      </c>
      <c r="D194" s="11"/>
      <c r="E194" s="11"/>
      <c r="F194" s="13">
        <v>13439</v>
      </c>
      <c r="H194">
        <f t="shared" si="11"/>
        <v>4866</v>
      </c>
      <c r="I194" s="1">
        <f t="shared" si="12"/>
        <v>0.3620805119428529</v>
      </c>
      <c r="K194">
        <f t="shared" si="14"/>
        <v>623962</v>
      </c>
      <c r="L194" s="1">
        <f t="shared" si="13"/>
        <v>0.5981620734480392</v>
      </c>
      <c r="N194" s="1"/>
      <c r="O194" s="1"/>
      <c r="Q194" s="1"/>
      <c r="R194" s="1"/>
    </row>
    <row r="195" spans="1:18" ht="12.75">
      <c r="A195" s="6"/>
      <c r="B195" s="10" t="s">
        <v>46</v>
      </c>
      <c r="C195" s="11">
        <v>144414</v>
      </c>
      <c r="D195" s="11"/>
      <c r="E195" s="11"/>
      <c r="F195" s="13">
        <v>106123</v>
      </c>
      <c r="H195">
        <f t="shared" si="11"/>
        <v>38291</v>
      </c>
      <c r="I195" s="1">
        <f t="shared" si="12"/>
        <v>0.3608171649877972</v>
      </c>
      <c r="K195">
        <f t="shared" si="14"/>
        <v>662253</v>
      </c>
      <c r="L195" s="1">
        <f t="shared" si="13"/>
        <v>0.6348697959606263</v>
      </c>
      <c r="N195" s="1"/>
      <c r="O195" s="1"/>
      <c r="Q195" s="1"/>
      <c r="R195" s="1"/>
    </row>
    <row r="196" spans="1:18" ht="12.75">
      <c r="A196" s="6"/>
      <c r="B196" s="10" t="s">
        <v>33</v>
      </c>
      <c r="C196" s="11">
        <v>4794</v>
      </c>
      <c r="D196" s="11"/>
      <c r="E196" s="11"/>
      <c r="F196" s="13">
        <v>3526</v>
      </c>
      <c r="H196">
        <f t="shared" si="11"/>
        <v>1268</v>
      </c>
      <c r="I196" s="1">
        <f t="shared" si="12"/>
        <v>0.35961429381735677</v>
      </c>
      <c r="K196">
        <f t="shared" si="14"/>
        <v>663521</v>
      </c>
      <c r="L196" s="1">
        <f t="shared" si="13"/>
        <v>0.6360853659939489</v>
      </c>
      <c r="N196" s="1"/>
      <c r="O196" s="1"/>
      <c r="Q196" s="1"/>
      <c r="R196" s="1"/>
    </row>
    <row r="197" spans="1:18" ht="12.75">
      <c r="A197" s="6"/>
      <c r="B197" s="10" t="s">
        <v>75</v>
      </c>
      <c r="C197" s="11">
        <v>111544</v>
      </c>
      <c r="D197" s="11"/>
      <c r="E197" s="11"/>
      <c r="F197" s="13">
        <v>82214</v>
      </c>
      <c r="H197">
        <f t="shared" si="11"/>
        <v>29330</v>
      </c>
      <c r="I197" s="1">
        <f t="shared" si="12"/>
        <v>0.35675189140535674</v>
      </c>
      <c r="K197">
        <f t="shared" si="14"/>
        <v>692851</v>
      </c>
      <c r="L197" s="1">
        <f t="shared" si="13"/>
        <v>0.6642026129003807</v>
      </c>
      <c r="N197" s="1"/>
      <c r="O197" s="1"/>
      <c r="Q197" s="1"/>
      <c r="R197" s="1"/>
    </row>
    <row r="198" spans="1:18" ht="25.5">
      <c r="A198" s="6"/>
      <c r="B198" s="10" t="s">
        <v>39</v>
      </c>
      <c r="C198" s="11">
        <v>244606</v>
      </c>
      <c r="D198" s="11"/>
      <c r="E198" s="11"/>
      <c r="F198" s="13">
        <v>180713</v>
      </c>
      <c r="H198">
        <f t="shared" si="11"/>
        <v>63893</v>
      </c>
      <c r="I198" s="1">
        <f t="shared" si="12"/>
        <v>0.35356061821783713</v>
      </c>
      <c r="K198">
        <f t="shared" si="14"/>
        <v>756744</v>
      </c>
      <c r="L198" s="1">
        <f t="shared" si="13"/>
        <v>0.7254537297293152</v>
      </c>
      <c r="N198" s="1"/>
      <c r="O198" s="1"/>
      <c r="Q198" s="1"/>
      <c r="R198" s="1"/>
    </row>
    <row r="199" spans="1:18" ht="12.75">
      <c r="A199" s="6"/>
      <c r="B199" s="10" t="s">
        <v>73</v>
      </c>
      <c r="C199" s="11">
        <v>5466</v>
      </c>
      <c r="D199" s="11"/>
      <c r="E199" s="11"/>
      <c r="F199" s="13">
        <v>4050</v>
      </c>
      <c r="H199">
        <f t="shared" si="11"/>
        <v>1416</v>
      </c>
      <c r="I199" s="1">
        <f t="shared" si="12"/>
        <v>0.3496296296296296</v>
      </c>
      <c r="K199">
        <f t="shared" si="14"/>
        <v>758160</v>
      </c>
      <c r="L199" s="1">
        <f t="shared" si="13"/>
        <v>0.7268111801766219</v>
      </c>
      <c r="N199" s="1"/>
      <c r="O199" s="1"/>
      <c r="Q199" s="1"/>
      <c r="R199" s="1"/>
    </row>
    <row r="200" spans="1:18" ht="12.75">
      <c r="A200" s="6"/>
      <c r="B200" s="10" t="s">
        <v>35</v>
      </c>
      <c r="C200" s="11">
        <v>5047</v>
      </c>
      <c r="D200" s="11"/>
      <c r="E200" s="11"/>
      <c r="F200" s="13">
        <v>3764</v>
      </c>
      <c r="H200">
        <f t="shared" si="11"/>
        <v>1283</v>
      </c>
      <c r="I200" s="1">
        <f t="shared" si="12"/>
        <v>0.34086078639744954</v>
      </c>
      <c r="K200">
        <f t="shared" si="14"/>
        <v>759443</v>
      </c>
      <c r="L200" s="1">
        <f t="shared" si="13"/>
        <v>0.7280411299816323</v>
      </c>
      <c r="N200" s="1"/>
      <c r="O200" s="1"/>
      <c r="Q200" s="1"/>
      <c r="R200" s="1"/>
    </row>
    <row r="201" spans="1:18" ht="12.75">
      <c r="A201" s="6"/>
      <c r="B201" s="10" t="s">
        <v>57</v>
      </c>
      <c r="C201" s="11">
        <v>69654</v>
      </c>
      <c r="D201" s="11"/>
      <c r="E201" s="11"/>
      <c r="F201" s="13">
        <v>52043</v>
      </c>
      <c r="H201">
        <f t="shared" si="11"/>
        <v>17611</v>
      </c>
      <c r="I201" s="1">
        <f t="shared" si="12"/>
        <v>0.3383932517341429</v>
      </c>
      <c r="K201">
        <f t="shared" si="14"/>
        <v>777054</v>
      </c>
      <c r="L201" s="1">
        <f t="shared" si="13"/>
        <v>0.7449239405942872</v>
      </c>
      <c r="N201" s="1"/>
      <c r="O201" s="1"/>
      <c r="Q201" s="1"/>
      <c r="R201" s="1"/>
    </row>
    <row r="202" spans="1:18" ht="12.75">
      <c r="A202" s="6"/>
      <c r="B202" s="10" t="s">
        <v>43</v>
      </c>
      <c r="C202" s="11">
        <v>3298</v>
      </c>
      <c r="D202" s="11"/>
      <c r="E202" s="11"/>
      <c r="F202" s="13">
        <v>2481</v>
      </c>
      <c r="H202">
        <f t="shared" si="11"/>
        <v>817</v>
      </c>
      <c r="I202" s="1">
        <f t="shared" si="12"/>
        <v>0.32930270052398225</v>
      </c>
      <c r="K202">
        <f t="shared" si="14"/>
        <v>777871</v>
      </c>
      <c r="L202" s="1">
        <f t="shared" si="13"/>
        <v>0.745707158825537</v>
      </c>
      <c r="N202" s="1"/>
      <c r="O202" s="1"/>
      <c r="Q202" s="1"/>
      <c r="R202" s="1"/>
    </row>
    <row r="203" spans="1:18" ht="12.75">
      <c r="A203" s="6"/>
      <c r="B203" s="10" t="s">
        <v>20</v>
      </c>
      <c r="C203" s="11">
        <v>39498</v>
      </c>
      <c r="D203" s="11"/>
      <c r="E203" s="11"/>
      <c r="F203" s="13">
        <v>29744</v>
      </c>
      <c r="H203">
        <f t="shared" si="11"/>
        <v>9754</v>
      </c>
      <c r="I203" s="1">
        <f t="shared" si="12"/>
        <v>0.32793168370091447</v>
      </c>
      <c r="K203">
        <f t="shared" si="14"/>
        <v>787625</v>
      </c>
      <c r="L203" s="1">
        <f t="shared" si="13"/>
        <v>0.7550578450282419</v>
      </c>
      <c r="N203" s="1"/>
      <c r="O203" s="1"/>
      <c r="Q203" s="1"/>
      <c r="R203" s="1"/>
    </row>
    <row r="204" spans="1:18" ht="12.75">
      <c r="A204" s="6"/>
      <c r="B204" s="10" t="s">
        <v>16</v>
      </c>
      <c r="C204" s="11">
        <v>152838</v>
      </c>
      <c r="D204" s="11"/>
      <c r="E204" s="11"/>
      <c r="F204" s="13">
        <v>115185</v>
      </c>
      <c r="H204">
        <f t="shared" si="11"/>
        <v>37653</v>
      </c>
      <c r="I204" s="1">
        <f t="shared" si="12"/>
        <v>0.3268915223336372</v>
      </c>
      <c r="K204">
        <f t="shared" si="14"/>
        <v>825278</v>
      </c>
      <c r="L204" s="1">
        <f t="shared" si="13"/>
        <v>0.7911539479183842</v>
      </c>
      <c r="N204" s="1"/>
      <c r="O204" s="1"/>
      <c r="Q204" s="1"/>
      <c r="R204" s="1"/>
    </row>
    <row r="205" spans="1:18" ht="12.75">
      <c r="A205" s="6"/>
      <c r="B205" s="10" t="s">
        <v>42</v>
      </c>
      <c r="C205" s="11">
        <v>12115</v>
      </c>
      <c r="D205" s="11"/>
      <c r="E205" s="11"/>
      <c r="F205" s="13">
        <v>9138</v>
      </c>
      <c r="H205">
        <f t="shared" si="11"/>
        <v>2977</v>
      </c>
      <c r="I205" s="1">
        <f t="shared" si="12"/>
        <v>0.32578244692492886</v>
      </c>
      <c r="K205">
        <f t="shared" si="14"/>
        <v>828255</v>
      </c>
      <c r="L205" s="1">
        <f t="shared" si="13"/>
        <v>0.7940078532726443</v>
      </c>
      <c r="N205" s="1"/>
      <c r="O205" s="1"/>
      <c r="Q205" s="1"/>
      <c r="R205" s="1"/>
    </row>
    <row r="206" spans="1:18" ht="12.75">
      <c r="A206" s="6"/>
      <c r="B206" s="10" t="s">
        <v>47</v>
      </c>
      <c r="C206" s="11">
        <v>51594</v>
      </c>
      <c r="D206" s="11"/>
      <c r="E206" s="11"/>
      <c r="F206" s="13">
        <v>39053</v>
      </c>
      <c r="H206">
        <f t="shared" si="11"/>
        <v>12541</v>
      </c>
      <c r="I206" s="1">
        <f t="shared" si="12"/>
        <v>0.3211276982562159</v>
      </c>
      <c r="K206">
        <f t="shared" si="14"/>
        <v>840796</v>
      </c>
      <c r="L206" s="1">
        <f t="shared" si="13"/>
        <v>0.8060303010549</v>
      </c>
      <c r="N206" s="1"/>
      <c r="O206" s="1"/>
      <c r="Q206" s="1"/>
      <c r="R206" s="1"/>
    </row>
    <row r="207" spans="1:18" ht="12.75">
      <c r="A207" s="6"/>
      <c r="B207" s="10" t="s">
        <v>30</v>
      </c>
      <c r="C207" s="11">
        <v>6253</v>
      </c>
      <c r="D207" s="11"/>
      <c r="E207" s="11"/>
      <c r="F207" s="13">
        <v>4750</v>
      </c>
      <c r="H207">
        <f t="shared" si="11"/>
        <v>1503</v>
      </c>
      <c r="I207" s="1">
        <f t="shared" si="12"/>
        <v>0.31642105263157894</v>
      </c>
      <c r="K207">
        <f t="shared" si="14"/>
        <v>842299</v>
      </c>
      <c r="L207" s="1">
        <f t="shared" si="13"/>
        <v>0.8074711541779948</v>
      </c>
      <c r="N207" s="1"/>
      <c r="O207" s="1"/>
      <c r="Q207" s="1"/>
      <c r="R207" s="1"/>
    </row>
    <row r="208" spans="1:18" ht="12.75">
      <c r="A208" s="6"/>
      <c r="B208" s="10" t="s">
        <v>18</v>
      </c>
      <c r="C208" s="11">
        <v>3780</v>
      </c>
      <c r="D208" s="11"/>
      <c r="E208" s="11"/>
      <c r="F208" s="13">
        <v>2873</v>
      </c>
      <c r="H208">
        <f t="shared" si="11"/>
        <v>907</v>
      </c>
      <c r="I208" s="1">
        <f t="shared" si="12"/>
        <v>0.31569787678384964</v>
      </c>
      <c r="K208">
        <f t="shared" si="14"/>
        <v>843206</v>
      </c>
      <c r="L208" s="1">
        <f t="shared" si="13"/>
        <v>0.8083406510393699</v>
      </c>
      <c r="N208" s="1"/>
      <c r="O208" s="1"/>
      <c r="Q208" s="1"/>
      <c r="R208" s="1"/>
    </row>
    <row r="209" spans="1:18" ht="12.75">
      <c r="A209" s="6"/>
      <c r="B209" s="10" t="s">
        <v>37</v>
      </c>
      <c r="C209" s="11">
        <v>40137</v>
      </c>
      <c r="D209" s="11"/>
      <c r="E209" s="11"/>
      <c r="F209" s="13">
        <v>30646</v>
      </c>
      <c r="H209">
        <f t="shared" si="11"/>
        <v>9491</v>
      </c>
      <c r="I209" s="1">
        <f t="shared" si="12"/>
        <v>0.3096978398485936</v>
      </c>
      <c r="K209">
        <f t="shared" si="14"/>
        <v>852697</v>
      </c>
      <c r="L209" s="1">
        <f t="shared" si="13"/>
        <v>0.8174392119118195</v>
      </c>
      <c r="N209" s="1"/>
      <c r="O209" s="1"/>
      <c r="Q209" s="1"/>
      <c r="R209" s="1"/>
    </row>
    <row r="210" spans="1:18" ht="12.75">
      <c r="A210" s="6"/>
      <c r="B210" s="10" t="s">
        <v>34</v>
      </c>
      <c r="C210" s="11">
        <v>2792</v>
      </c>
      <c r="D210" s="11"/>
      <c r="E210" s="11"/>
      <c r="F210" s="13">
        <v>2153</v>
      </c>
      <c r="H210">
        <f t="shared" si="11"/>
        <v>639</v>
      </c>
      <c r="I210" s="1">
        <f t="shared" si="12"/>
        <v>0.29679516953088714</v>
      </c>
      <c r="K210">
        <f t="shared" si="14"/>
        <v>853336</v>
      </c>
      <c r="L210" s="1">
        <f t="shared" si="13"/>
        <v>0.81805179018571</v>
      </c>
      <c r="N210" s="1"/>
      <c r="O210" s="1"/>
      <c r="Q210" s="1"/>
      <c r="R210" s="1"/>
    </row>
    <row r="211" spans="1:18" ht="12.75">
      <c r="A211" s="6"/>
      <c r="B211" s="10" t="s">
        <v>24</v>
      </c>
      <c r="C211" s="11">
        <v>5512</v>
      </c>
      <c r="D211" s="11"/>
      <c r="E211" s="11"/>
      <c r="F211" s="13">
        <v>4256</v>
      </c>
      <c r="H211">
        <f t="shared" si="11"/>
        <v>1256</v>
      </c>
      <c r="I211" s="1">
        <f t="shared" si="12"/>
        <v>0.2951127819548872</v>
      </c>
      <c r="K211">
        <f t="shared" si="14"/>
        <v>854592</v>
      </c>
      <c r="L211" s="1">
        <f t="shared" si="13"/>
        <v>0.8192558564016826</v>
      </c>
      <c r="N211" s="1"/>
      <c r="O211" s="1"/>
      <c r="Q211" s="1"/>
      <c r="R211" s="1"/>
    </row>
    <row r="212" spans="1:18" ht="25.5">
      <c r="A212" s="6"/>
      <c r="B212" s="10" t="s">
        <v>41</v>
      </c>
      <c r="C212" s="11">
        <v>36869</v>
      </c>
      <c r="D212" s="11"/>
      <c r="E212" s="11"/>
      <c r="F212" s="13">
        <v>28627</v>
      </c>
      <c r="H212">
        <f t="shared" si="11"/>
        <v>8242</v>
      </c>
      <c r="I212" s="1">
        <f t="shared" si="12"/>
        <v>0.28791001502078456</v>
      </c>
      <c r="K212">
        <f t="shared" si="14"/>
        <v>862834</v>
      </c>
      <c r="L212" s="1">
        <f t="shared" si="13"/>
        <v>0.8271570616182803</v>
      </c>
      <c r="N212" s="1"/>
      <c r="O212" s="1"/>
      <c r="Q212" s="1"/>
      <c r="R212" s="1"/>
    </row>
    <row r="213" spans="1:18" ht="12.75">
      <c r="A213" s="6"/>
      <c r="B213" s="10" t="s">
        <v>40</v>
      </c>
      <c r="C213" s="11">
        <v>6410</v>
      </c>
      <c r="D213" s="11"/>
      <c r="E213" s="11"/>
      <c r="F213" s="13">
        <v>4985</v>
      </c>
      <c r="H213">
        <f t="shared" si="11"/>
        <v>1425</v>
      </c>
      <c r="I213" s="1">
        <f t="shared" si="12"/>
        <v>0.2858575727181545</v>
      </c>
      <c r="K213">
        <f t="shared" si="14"/>
        <v>864259</v>
      </c>
      <c r="L213" s="1">
        <f t="shared" si="13"/>
        <v>0.8285231399285996</v>
      </c>
      <c r="N213" s="1"/>
      <c r="O213" s="1"/>
      <c r="Q213" s="1"/>
      <c r="R213" s="1"/>
    </row>
    <row r="214" spans="1:18" ht="12.75">
      <c r="A214" s="6"/>
      <c r="B214" s="10" t="s">
        <v>38</v>
      </c>
      <c r="C214" s="11">
        <v>25874</v>
      </c>
      <c r="D214" s="11"/>
      <c r="E214" s="11"/>
      <c r="F214" s="13">
        <v>20196</v>
      </c>
      <c r="H214">
        <f t="shared" si="11"/>
        <v>5678</v>
      </c>
      <c r="I214" s="1">
        <f t="shared" si="12"/>
        <v>0.28114478114478114</v>
      </c>
      <c r="K214">
        <f t="shared" si="14"/>
        <v>869937</v>
      </c>
      <c r="L214" s="1">
        <f t="shared" si="13"/>
        <v>0.8339663628380685</v>
      </c>
      <c r="N214" s="1"/>
      <c r="O214" s="1"/>
      <c r="Q214" s="1"/>
      <c r="R214" s="1"/>
    </row>
    <row r="215" spans="1:18" ht="25.5">
      <c r="A215" s="6"/>
      <c r="B215" s="10" t="s">
        <v>27</v>
      </c>
      <c r="C215" s="11">
        <v>93367</v>
      </c>
      <c r="D215" s="11"/>
      <c r="E215" s="11"/>
      <c r="F215" s="13">
        <v>73029</v>
      </c>
      <c r="H215">
        <f t="shared" si="11"/>
        <v>20338</v>
      </c>
      <c r="I215" s="1">
        <f t="shared" si="12"/>
        <v>0.27849210587574796</v>
      </c>
      <c r="K215">
        <f t="shared" si="14"/>
        <v>890275</v>
      </c>
      <c r="L215" s="1">
        <f t="shared" si="13"/>
        <v>0.8534634159435239</v>
      </c>
      <c r="N215" s="1"/>
      <c r="O215" s="1"/>
      <c r="Q215" s="1"/>
      <c r="R215" s="1"/>
    </row>
    <row r="216" spans="1:18" ht="12.75">
      <c r="A216" s="6"/>
      <c r="B216" s="10" t="s">
        <v>67</v>
      </c>
      <c r="C216" s="11">
        <v>104630</v>
      </c>
      <c r="D216" s="11"/>
      <c r="E216" s="11"/>
      <c r="F216" s="13">
        <v>83100</v>
      </c>
      <c r="H216">
        <f t="shared" si="11"/>
        <v>21530</v>
      </c>
      <c r="I216" s="1">
        <f t="shared" si="12"/>
        <v>0.25908543922984356</v>
      </c>
      <c r="K216">
        <f t="shared" si="14"/>
        <v>911805</v>
      </c>
      <c r="L216" s="1">
        <f t="shared" si="13"/>
        <v>0.8741031815724184</v>
      </c>
      <c r="N216" s="1"/>
      <c r="O216" s="1"/>
      <c r="Q216" s="1"/>
      <c r="R216" s="1"/>
    </row>
    <row r="217" spans="1:18" ht="12.75">
      <c r="A217" s="6"/>
      <c r="B217" s="10" t="s">
        <v>19</v>
      </c>
      <c r="C217" s="11">
        <v>44402</v>
      </c>
      <c r="D217" s="11"/>
      <c r="E217" s="11"/>
      <c r="F217" s="13">
        <v>35419</v>
      </c>
      <c r="H217">
        <f t="shared" si="11"/>
        <v>8983</v>
      </c>
      <c r="I217" s="1">
        <f t="shared" si="12"/>
        <v>0.25362093791467855</v>
      </c>
      <c r="K217">
        <f t="shared" si="14"/>
        <v>920788</v>
      </c>
      <c r="L217" s="1">
        <f t="shared" si="13"/>
        <v>0.8827147475103821</v>
      </c>
      <c r="N217" s="1"/>
      <c r="O217" s="1"/>
      <c r="Q217" s="1"/>
      <c r="R217" s="1"/>
    </row>
    <row r="218" spans="1:18" ht="25.5">
      <c r="A218" s="6"/>
      <c r="B218" s="10" t="s">
        <v>54</v>
      </c>
      <c r="C218" s="11">
        <v>358613</v>
      </c>
      <c r="D218" s="11"/>
      <c r="E218" s="11"/>
      <c r="F218" s="13">
        <v>289456</v>
      </c>
      <c r="H218">
        <f t="shared" si="11"/>
        <v>69157</v>
      </c>
      <c r="I218" s="1">
        <f t="shared" si="12"/>
        <v>0.23892059587640263</v>
      </c>
      <c r="K218">
        <f t="shared" si="14"/>
        <v>989945</v>
      </c>
      <c r="L218" s="1">
        <f>K218/1043132</f>
        <v>0.9490122055502084</v>
      </c>
      <c r="N218" s="1"/>
      <c r="O218" s="1"/>
      <c r="Q218" s="1"/>
      <c r="R218" s="1"/>
    </row>
    <row r="219" spans="1:18" ht="12.75">
      <c r="A219" s="6"/>
      <c r="B219" s="10" t="s">
        <v>53</v>
      </c>
      <c r="C219" s="11">
        <v>41350</v>
      </c>
      <c r="D219" s="11"/>
      <c r="E219" s="11"/>
      <c r="F219" s="13">
        <v>33864</v>
      </c>
      <c r="H219">
        <f t="shared" si="11"/>
        <v>7486</v>
      </c>
      <c r="I219" s="1">
        <f t="shared" si="12"/>
        <v>0.22106071344200331</v>
      </c>
      <c r="K219">
        <f t="shared" si="14"/>
        <v>997431</v>
      </c>
      <c r="L219" s="1">
        <f t="shared" si="13"/>
        <v>0.9561886702737525</v>
      </c>
      <c r="N219" s="1"/>
      <c r="O219" s="1"/>
      <c r="Q219" s="1"/>
      <c r="R219" s="1"/>
    </row>
    <row r="220" spans="1:18" ht="12.75">
      <c r="A220" s="6"/>
      <c r="B220" s="10" t="s">
        <v>63</v>
      </c>
      <c r="C220" s="11">
        <v>225627</v>
      </c>
      <c r="D220" s="11"/>
      <c r="E220" s="11"/>
      <c r="F220" s="13">
        <v>184884</v>
      </c>
      <c r="H220">
        <f t="shared" si="11"/>
        <v>40743</v>
      </c>
      <c r="I220" s="1">
        <f t="shared" si="12"/>
        <v>0.22037061076134223</v>
      </c>
      <c r="K220">
        <f t="shared" si="14"/>
        <v>1038174</v>
      </c>
      <c r="L220" s="1">
        <f t="shared" si="13"/>
        <v>0.9952470061315346</v>
      </c>
      <c r="N220" s="1"/>
      <c r="O220" s="1"/>
      <c r="Q220" s="1"/>
      <c r="R220" s="1"/>
    </row>
    <row r="221" spans="1:18" ht="12.75">
      <c r="A221" s="6"/>
      <c r="B221" s="10" t="s">
        <v>36</v>
      </c>
      <c r="C221" s="11">
        <v>5756</v>
      </c>
      <c r="D221" s="11"/>
      <c r="E221" s="11"/>
      <c r="F221" s="13">
        <v>4743</v>
      </c>
      <c r="H221">
        <f t="shared" si="11"/>
        <v>1013</v>
      </c>
      <c r="I221" s="1">
        <f>H221/F221</f>
        <v>0.21357790427999157</v>
      </c>
      <c r="K221">
        <f t="shared" si="14"/>
        <v>1039187</v>
      </c>
      <c r="L221" s="1">
        <f>K221/1043132</f>
        <v>0.9962181200461686</v>
      </c>
      <c r="N221" s="1"/>
      <c r="O221" s="1"/>
      <c r="Q221" s="1"/>
      <c r="R221" s="1"/>
    </row>
    <row r="222" spans="1:18" ht="12.75">
      <c r="A222" s="6"/>
      <c r="B222" s="10" t="s">
        <v>55</v>
      </c>
      <c r="C222" s="11">
        <v>19462</v>
      </c>
      <c r="D222" s="11"/>
      <c r="E222" s="11"/>
      <c r="F222" s="13">
        <v>16059</v>
      </c>
      <c r="H222">
        <f t="shared" si="11"/>
        <v>3403</v>
      </c>
      <c r="I222" s="1">
        <f>H222/F222</f>
        <v>0.21190609627000437</v>
      </c>
      <c r="K222">
        <f t="shared" si="14"/>
        <v>1042590</v>
      </c>
      <c r="L222" s="1">
        <f>K222/1043132</f>
        <v>0.9994804109163558</v>
      </c>
      <c r="N222" s="1"/>
      <c r="O222" s="1"/>
      <c r="Q222" s="1"/>
      <c r="R222" s="1"/>
    </row>
    <row r="223" spans="1:18" ht="12.75">
      <c r="A223" s="6"/>
      <c r="B223" s="10" t="s">
        <v>32</v>
      </c>
      <c r="C223" s="11">
        <v>1983</v>
      </c>
      <c r="D223" s="11"/>
      <c r="E223" s="11"/>
      <c r="F223" s="13">
        <v>1840</v>
      </c>
      <c r="H223">
        <f t="shared" si="11"/>
        <v>143</v>
      </c>
      <c r="I223" s="1">
        <f>H223/F223</f>
        <v>0.07771739130434782</v>
      </c>
      <c r="K223">
        <f>H223+K222</f>
        <v>1042733</v>
      </c>
      <c r="L223" s="1">
        <f>K223/1043132</f>
        <v>0.9996174980731106</v>
      </c>
      <c r="N223" s="1"/>
      <c r="O223" s="1"/>
      <c r="Q223" s="1"/>
      <c r="R223" s="1"/>
    </row>
    <row r="224" spans="1:9" ht="12.75">
      <c r="A224" s="15"/>
      <c r="B224" s="21" t="s">
        <v>10</v>
      </c>
      <c r="C224" s="22" t="s">
        <v>11</v>
      </c>
      <c r="D224" s="22"/>
      <c r="E224" s="22"/>
      <c r="F224" s="23" t="s">
        <v>7</v>
      </c>
      <c r="I224" s="1"/>
    </row>
    <row r="225" ht="12.75">
      <c r="I225" s="1"/>
    </row>
    <row r="226" ht="12.75">
      <c r="I226" s="1"/>
    </row>
    <row r="227" spans="1:9" ht="12.75">
      <c r="A227" t="s">
        <v>85</v>
      </c>
      <c r="I227" s="1"/>
    </row>
    <row r="228" ht="12.75">
      <c r="I228" s="1"/>
    </row>
    <row r="229" spans="1:14" ht="12.75">
      <c r="A229" s="4"/>
      <c r="B229" s="5"/>
      <c r="C229" s="2">
        <v>2004</v>
      </c>
      <c r="D229" s="2"/>
      <c r="E229" s="2"/>
      <c r="F229" s="3">
        <v>2000</v>
      </c>
      <c r="H229" t="s">
        <v>5</v>
      </c>
      <c r="I229" s="1" t="s">
        <v>6</v>
      </c>
      <c r="J229" t="s">
        <v>80</v>
      </c>
      <c r="K229" t="s">
        <v>81</v>
      </c>
      <c r="N229" t="s">
        <v>82</v>
      </c>
    </row>
    <row r="230" spans="1:15" ht="12.75">
      <c r="A230" s="6"/>
      <c r="B230" s="7" t="s">
        <v>10</v>
      </c>
      <c r="C230" s="8" t="s">
        <v>11</v>
      </c>
      <c r="D230" s="8"/>
      <c r="E230" s="8"/>
      <c r="F230" s="9" t="s">
        <v>7</v>
      </c>
      <c r="I230" s="1"/>
      <c r="O230" t="s">
        <v>83</v>
      </c>
    </row>
    <row r="231" spans="1:18" ht="12.75">
      <c r="A231" s="6"/>
      <c r="B231" s="10" t="s">
        <v>17</v>
      </c>
      <c r="C231" s="11">
        <v>243118</v>
      </c>
      <c r="D231" s="11"/>
      <c r="E231" s="11"/>
      <c r="F231" s="13">
        <v>177279</v>
      </c>
      <c r="H231">
        <f aca="true" t="shared" si="15" ref="H231:H298">C231-F231</f>
        <v>65839</v>
      </c>
      <c r="I231" s="1">
        <f aca="true" t="shared" si="16" ref="I231:I294">H231/F231</f>
        <v>0.3713863458164814</v>
      </c>
      <c r="J231" t="s">
        <v>80</v>
      </c>
      <c r="K231">
        <f>H231</f>
        <v>65839</v>
      </c>
      <c r="L231" s="1">
        <f>K231/1043132</f>
        <v>0.06311665254253536</v>
      </c>
      <c r="N231" s="1">
        <f>C231/3951848</f>
        <v>0.06152007870748065</v>
      </c>
      <c r="O231" s="1">
        <f>N231</f>
        <v>0.06152007870748065</v>
      </c>
      <c r="Q231" s="1"/>
      <c r="R231" s="1"/>
    </row>
    <row r="232" spans="1:18" ht="25.5">
      <c r="A232" s="6"/>
      <c r="B232" s="10" t="s">
        <v>54</v>
      </c>
      <c r="C232" s="11">
        <v>358613</v>
      </c>
      <c r="D232" s="11"/>
      <c r="E232" s="11"/>
      <c r="F232" s="13">
        <v>289456</v>
      </c>
      <c r="H232">
        <f t="shared" si="15"/>
        <v>69157</v>
      </c>
      <c r="I232" s="1">
        <f t="shared" si="16"/>
        <v>0.23892059587640263</v>
      </c>
      <c r="J232" t="s">
        <v>80</v>
      </c>
      <c r="K232">
        <f>H232+K231</f>
        <v>134996</v>
      </c>
      <c r="L232" s="1">
        <f>K232/1043132</f>
        <v>0.12941411058236157</v>
      </c>
      <c r="N232" s="1">
        <f aca="true" t="shared" si="17" ref="N232:N298">C232/3951848</f>
        <v>0.09074564608760256</v>
      </c>
      <c r="O232" s="1">
        <f>N232+O231</f>
        <v>0.1522657247950832</v>
      </c>
      <c r="Q232" s="1"/>
      <c r="R232" s="1"/>
    </row>
    <row r="233" spans="1:18" ht="25.5">
      <c r="A233" s="6"/>
      <c r="B233" s="10" t="s">
        <v>39</v>
      </c>
      <c r="C233" s="11">
        <v>244606</v>
      </c>
      <c r="D233" s="11"/>
      <c r="E233" s="11"/>
      <c r="F233" s="13">
        <v>180713</v>
      </c>
      <c r="H233">
        <f t="shared" si="15"/>
        <v>63893</v>
      </c>
      <c r="I233" s="1">
        <f t="shared" si="16"/>
        <v>0.35356061821783713</v>
      </c>
      <c r="J233" t="s">
        <v>80</v>
      </c>
      <c r="K233">
        <f aca="true" t="shared" si="18" ref="K233:K299">H233+K232</f>
        <v>198889</v>
      </c>
      <c r="L233" s="1">
        <f aca="true" t="shared" si="19" ref="L233:L296">K233/1043132</f>
        <v>0.190665227411296</v>
      </c>
      <c r="N233" s="1">
        <f t="shared" si="17"/>
        <v>0.06189661140813108</v>
      </c>
      <c r="O233" s="1">
        <f aca="true" t="shared" si="20" ref="O233:O296">N233+O232</f>
        <v>0.2141623362032143</v>
      </c>
      <c r="Q233" s="1"/>
      <c r="R233" s="1"/>
    </row>
    <row r="234" spans="1:18" ht="25.5">
      <c r="A234" s="6"/>
      <c r="B234" s="10" t="s">
        <v>61</v>
      </c>
      <c r="C234" s="11">
        <v>211894</v>
      </c>
      <c r="D234" s="11"/>
      <c r="E234" s="11"/>
      <c r="F234" s="13">
        <v>152846</v>
      </c>
      <c r="H234">
        <f t="shared" si="15"/>
        <v>59048</v>
      </c>
      <c r="I234" s="1">
        <f t="shared" si="16"/>
        <v>0.38632348900200203</v>
      </c>
      <c r="J234" t="s">
        <v>80</v>
      </c>
      <c r="K234">
        <f t="shared" si="18"/>
        <v>257937</v>
      </c>
      <c r="L234" s="1">
        <f t="shared" si="19"/>
        <v>0.24727167798514474</v>
      </c>
      <c r="N234" s="1">
        <f t="shared" si="17"/>
        <v>0.053618965101896635</v>
      </c>
      <c r="O234" s="1">
        <f t="shared" si="20"/>
        <v>0.2677813013051109</v>
      </c>
      <c r="Q234" s="1"/>
      <c r="R234" s="1"/>
    </row>
    <row r="235" spans="1:18" ht="12.75">
      <c r="A235" s="6"/>
      <c r="B235" s="10" t="s">
        <v>63</v>
      </c>
      <c r="C235" s="11">
        <v>225627</v>
      </c>
      <c r="D235" s="11"/>
      <c r="E235" s="11"/>
      <c r="F235" s="13">
        <v>184884</v>
      </c>
      <c r="H235">
        <f t="shared" si="15"/>
        <v>40743</v>
      </c>
      <c r="I235" s="1">
        <f t="shared" si="16"/>
        <v>0.22037061076134223</v>
      </c>
      <c r="J235" t="s">
        <v>80</v>
      </c>
      <c r="K235">
        <f t="shared" si="18"/>
        <v>298680</v>
      </c>
      <c r="L235" s="1">
        <f t="shared" si="19"/>
        <v>0.2863300138429269</v>
      </c>
      <c r="N235" s="1">
        <f t="shared" si="17"/>
        <v>0.057094048151649555</v>
      </c>
      <c r="O235" s="1">
        <f t="shared" si="20"/>
        <v>0.32487534945676044</v>
      </c>
      <c r="Q235" s="1"/>
      <c r="R235" s="1"/>
    </row>
    <row r="236" spans="1:18" ht="12.75">
      <c r="A236" s="6"/>
      <c r="B236" s="10" t="s">
        <v>46</v>
      </c>
      <c r="C236" s="11">
        <v>144414</v>
      </c>
      <c r="D236" s="11"/>
      <c r="E236" s="11"/>
      <c r="F236" s="13">
        <v>106123</v>
      </c>
      <c r="H236">
        <f t="shared" si="15"/>
        <v>38291</v>
      </c>
      <c r="I236" s="1">
        <f t="shared" si="16"/>
        <v>0.3608171649877972</v>
      </c>
      <c r="J236" t="s">
        <v>80</v>
      </c>
      <c r="K236">
        <f t="shared" si="18"/>
        <v>336971</v>
      </c>
      <c r="L236" s="1">
        <f t="shared" si="19"/>
        <v>0.32303773635551397</v>
      </c>
      <c r="N236" s="1">
        <f t="shared" si="17"/>
        <v>0.03654340956433547</v>
      </c>
      <c r="O236" s="1">
        <f t="shared" si="20"/>
        <v>0.36141875902109594</v>
      </c>
      <c r="Q236" s="1"/>
      <c r="R236" s="1"/>
    </row>
    <row r="237" spans="1:18" ht="12.75">
      <c r="A237" s="6"/>
      <c r="B237" s="10" t="s">
        <v>62</v>
      </c>
      <c r="C237" s="11">
        <v>103198</v>
      </c>
      <c r="D237" s="11"/>
      <c r="E237" s="11"/>
      <c r="F237" s="13">
        <v>68581</v>
      </c>
      <c r="H237">
        <f t="shared" si="15"/>
        <v>34617</v>
      </c>
      <c r="I237" s="1">
        <f t="shared" si="16"/>
        <v>0.5047607938058646</v>
      </c>
      <c r="J237" t="s">
        <v>80</v>
      </c>
      <c r="K237">
        <f t="shared" si="18"/>
        <v>371588</v>
      </c>
      <c r="L237" s="1">
        <f t="shared" si="19"/>
        <v>0.35622337345609184</v>
      </c>
      <c r="N237" s="1">
        <f t="shared" si="17"/>
        <v>0.02611385863019023</v>
      </c>
      <c r="O237" s="1">
        <f t="shared" si="20"/>
        <v>0.38753261765128616</v>
      </c>
      <c r="Q237" s="1"/>
      <c r="R237" s="1"/>
    </row>
    <row r="238" spans="1:18" ht="12.75">
      <c r="A238" s="6"/>
      <c r="B238" s="10" t="s">
        <v>45</v>
      </c>
      <c r="C238" s="11">
        <v>74382</v>
      </c>
      <c r="D238" s="11"/>
      <c r="E238" s="11"/>
      <c r="F238" s="13">
        <v>49963</v>
      </c>
      <c r="H238">
        <f t="shared" si="15"/>
        <v>24419</v>
      </c>
      <c r="I238" s="1">
        <f t="shared" si="16"/>
        <v>0.48874166883493786</v>
      </c>
      <c r="J238" t="s">
        <v>80</v>
      </c>
      <c r="K238">
        <f t="shared" si="18"/>
        <v>396007</v>
      </c>
      <c r="L238" s="1">
        <f t="shared" si="19"/>
        <v>0.37963268311201265</v>
      </c>
      <c r="N238" s="1">
        <f t="shared" si="17"/>
        <v>0.01882208020146524</v>
      </c>
      <c r="O238" s="1">
        <f t="shared" si="20"/>
        <v>0.4063546978527514</v>
      </c>
      <c r="Q238" s="1"/>
      <c r="R238" s="1"/>
    </row>
    <row r="239" spans="1:18" ht="12.75">
      <c r="A239" s="6"/>
      <c r="B239" s="10" t="s">
        <v>22</v>
      </c>
      <c r="C239" s="11">
        <v>83485</v>
      </c>
      <c r="D239" s="11"/>
      <c r="E239" s="11"/>
      <c r="F239" s="13">
        <v>60426</v>
      </c>
      <c r="H239">
        <f t="shared" si="15"/>
        <v>23059</v>
      </c>
      <c r="I239" s="1">
        <f t="shared" si="16"/>
        <v>0.3816072551550657</v>
      </c>
      <c r="J239" t="s">
        <v>80</v>
      </c>
      <c r="K239">
        <f t="shared" si="18"/>
        <v>419066</v>
      </c>
      <c r="L239" s="1">
        <f t="shared" si="19"/>
        <v>0.40173822680159366</v>
      </c>
      <c r="N239" s="1">
        <f t="shared" si="17"/>
        <v>0.02112555948508141</v>
      </c>
      <c r="O239" s="1">
        <f t="shared" si="20"/>
        <v>0.42748025733783285</v>
      </c>
      <c r="Q239" s="1"/>
      <c r="R239" s="1"/>
    </row>
    <row r="240" spans="1:18" ht="12.75">
      <c r="A240" s="6"/>
      <c r="B240" s="10" t="s">
        <v>67</v>
      </c>
      <c r="C240" s="11">
        <v>104630</v>
      </c>
      <c r="D240" s="11"/>
      <c r="E240" s="11"/>
      <c r="F240" s="13">
        <v>83100</v>
      </c>
      <c r="H240">
        <f t="shared" si="15"/>
        <v>21530</v>
      </c>
      <c r="I240" s="1">
        <f t="shared" si="16"/>
        <v>0.25908543922984356</v>
      </c>
      <c r="J240" t="s">
        <v>80</v>
      </c>
      <c r="K240">
        <f t="shared" si="18"/>
        <v>440596</v>
      </c>
      <c r="L240" s="1">
        <f t="shared" si="19"/>
        <v>0.4223779924304882</v>
      </c>
      <c r="N240" s="1">
        <f t="shared" si="17"/>
        <v>0.02647622074533231</v>
      </c>
      <c r="O240" s="1">
        <f t="shared" si="20"/>
        <v>0.45395647808316514</v>
      </c>
      <c r="Q240" s="1"/>
      <c r="R240" s="1"/>
    </row>
    <row r="241" spans="1:18" ht="12.75">
      <c r="A241" s="6"/>
      <c r="B241" s="10" t="s">
        <v>19</v>
      </c>
      <c r="C241" s="11">
        <v>44402</v>
      </c>
      <c r="D241" s="11"/>
      <c r="E241" s="11"/>
      <c r="F241" s="13">
        <v>35419</v>
      </c>
      <c r="H241">
        <f t="shared" si="15"/>
        <v>8983</v>
      </c>
      <c r="I241" s="1">
        <f t="shared" si="16"/>
        <v>0.25362093791467855</v>
      </c>
      <c r="J241" t="s">
        <v>80</v>
      </c>
      <c r="K241">
        <f t="shared" si="18"/>
        <v>449579</v>
      </c>
      <c r="L241" s="1">
        <f t="shared" si="19"/>
        <v>0.43098955836845193</v>
      </c>
      <c r="N241" s="1">
        <f t="shared" si="17"/>
        <v>0.01123575603110241</v>
      </c>
      <c r="O241" s="1">
        <f t="shared" si="20"/>
        <v>0.4651922341142675</v>
      </c>
      <c r="Q241" s="1"/>
      <c r="R241" s="1"/>
    </row>
    <row r="242" spans="1:18" ht="25.5">
      <c r="A242" s="6"/>
      <c r="B242" s="10" t="s">
        <v>41</v>
      </c>
      <c r="C242" s="11">
        <v>36869</v>
      </c>
      <c r="D242" s="11"/>
      <c r="E242" s="11"/>
      <c r="F242" s="13">
        <v>28627</v>
      </c>
      <c r="H242">
        <f t="shared" si="15"/>
        <v>8242</v>
      </c>
      <c r="I242" s="1">
        <f t="shared" si="16"/>
        <v>0.28791001502078456</v>
      </c>
      <c r="J242" t="s">
        <v>80</v>
      </c>
      <c r="K242">
        <f t="shared" si="18"/>
        <v>457821</v>
      </c>
      <c r="L242" s="1">
        <f t="shared" si="19"/>
        <v>0.43889076358504964</v>
      </c>
      <c r="N242" s="1">
        <f t="shared" si="17"/>
        <v>0.00932955923405961</v>
      </c>
      <c r="O242" s="1">
        <f t="shared" si="20"/>
        <v>0.4745217933483271</v>
      </c>
      <c r="Q242" s="1"/>
      <c r="R242" s="1"/>
    </row>
    <row r="243" spans="1:18" ht="12.75">
      <c r="A243" s="6"/>
      <c r="B243" s="10" t="s">
        <v>71</v>
      </c>
      <c r="C243" s="11">
        <v>19795</v>
      </c>
      <c r="D243" s="11"/>
      <c r="E243" s="11"/>
      <c r="F243" s="13">
        <v>12126</v>
      </c>
      <c r="H243">
        <f t="shared" si="15"/>
        <v>7669</v>
      </c>
      <c r="I243" s="1">
        <f t="shared" si="16"/>
        <v>0.63244268513937</v>
      </c>
      <c r="J243" t="s">
        <v>80</v>
      </c>
      <c r="K243">
        <f t="shared" si="18"/>
        <v>465490</v>
      </c>
      <c r="L243" s="1">
        <f t="shared" si="19"/>
        <v>0.4462426615231821</v>
      </c>
      <c r="N243" s="1">
        <f t="shared" si="17"/>
        <v>0.005009048931031761</v>
      </c>
      <c r="O243" s="1">
        <f t="shared" si="20"/>
        <v>0.4795308422793589</v>
      </c>
      <c r="Q243" s="1"/>
      <c r="R243" s="1"/>
    </row>
    <row r="244" spans="1:18" ht="12.75">
      <c r="A244" s="6"/>
      <c r="B244" s="10" t="s">
        <v>53</v>
      </c>
      <c r="C244" s="11">
        <v>41350</v>
      </c>
      <c r="D244" s="11"/>
      <c r="E244" s="11"/>
      <c r="F244" s="13">
        <v>33864</v>
      </c>
      <c r="H244">
        <f t="shared" si="15"/>
        <v>7486</v>
      </c>
      <c r="I244" s="1">
        <f t="shared" si="16"/>
        <v>0.22106071344200331</v>
      </c>
      <c r="J244" t="s">
        <v>80</v>
      </c>
      <c r="K244">
        <f t="shared" si="18"/>
        <v>472976</v>
      </c>
      <c r="L244" s="1">
        <f t="shared" si="19"/>
        <v>0.4534191262467262</v>
      </c>
      <c r="N244" s="1">
        <f t="shared" si="17"/>
        <v>0.010463459120897363</v>
      </c>
      <c r="O244" s="1">
        <f t="shared" si="20"/>
        <v>0.48999430140025624</v>
      </c>
      <c r="Q244" s="1"/>
      <c r="R244" s="1"/>
    </row>
    <row r="245" spans="1:18" ht="12.75">
      <c r="A245" s="6"/>
      <c r="B245" s="10" t="s">
        <v>56</v>
      </c>
      <c r="C245" s="11">
        <v>23732</v>
      </c>
      <c r="D245" s="11"/>
      <c r="E245" s="11"/>
      <c r="F245" s="13">
        <v>16404</v>
      </c>
      <c r="H245">
        <f t="shared" si="15"/>
        <v>7328</v>
      </c>
      <c r="I245" s="1">
        <f t="shared" si="16"/>
        <v>0.4467203121189954</v>
      </c>
      <c r="J245" t="s">
        <v>80</v>
      </c>
      <c r="K245">
        <f t="shared" si="18"/>
        <v>480304</v>
      </c>
      <c r="L245" s="1">
        <f t="shared" si="19"/>
        <v>0.4604441240418279</v>
      </c>
      <c r="N245" s="1">
        <f t="shared" si="17"/>
        <v>0.0060052917015026895</v>
      </c>
      <c r="O245" s="1">
        <f t="shared" si="20"/>
        <v>0.49599959310175895</v>
      </c>
      <c r="Q245" s="1"/>
      <c r="R245" s="1"/>
    </row>
    <row r="246" spans="1:18" ht="12.75">
      <c r="A246" s="6"/>
      <c r="B246" s="10"/>
      <c r="C246" s="11"/>
      <c r="D246" s="11"/>
      <c r="E246" s="11"/>
      <c r="F246" s="13"/>
      <c r="H246" t="s">
        <v>86</v>
      </c>
      <c r="I246" s="24" t="s">
        <v>87</v>
      </c>
      <c r="L246" s="1"/>
      <c r="N246" s="1"/>
      <c r="O246" s="1"/>
      <c r="Q246" s="1"/>
      <c r="R246" s="1"/>
    </row>
    <row r="247" spans="1:18" ht="12.75">
      <c r="A247" s="6"/>
      <c r="B247" s="10"/>
      <c r="C247" s="11"/>
      <c r="D247" s="11"/>
      <c r="E247" s="11"/>
      <c r="F247" s="13"/>
      <c r="H247">
        <f>SUM(H231:H245)</f>
        <v>480304</v>
      </c>
      <c r="I247" s="1">
        <f>SUM(I231:I245)/15</f>
        <v>0.3604885763548938</v>
      </c>
      <c r="L247" s="1"/>
      <c r="N247" s="1"/>
      <c r="O247" s="1"/>
      <c r="Q247" s="1"/>
      <c r="R247" s="1"/>
    </row>
    <row r="248" spans="1:18" ht="12.75">
      <c r="A248" s="6"/>
      <c r="B248" s="10"/>
      <c r="C248" s="11"/>
      <c r="D248" s="11"/>
      <c r="E248" s="11"/>
      <c r="F248" s="13"/>
      <c r="I248" s="1"/>
      <c r="L248" s="1"/>
      <c r="N248" s="1"/>
      <c r="O248" s="1"/>
      <c r="Q248" s="1"/>
      <c r="R248" s="1"/>
    </row>
    <row r="249" spans="1:18" ht="12.75">
      <c r="A249" s="6"/>
      <c r="B249" s="10" t="s">
        <v>26</v>
      </c>
      <c r="C249" s="11">
        <v>219251</v>
      </c>
      <c r="D249" s="11"/>
      <c r="E249" s="11"/>
      <c r="F249" s="13">
        <v>152082</v>
      </c>
      <c r="H249">
        <f t="shared" si="15"/>
        <v>67169</v>
      </c>
      <c r="I249" s="1">
        <f t="shared" si="16"/>
        <v>0.44166305019660446</v>
      </c>
      <c r="J249" t="s">
        <v>88</v>
      </c>
      <c r="K249">
        <f>H249+K245</f>
        <v>547473</v>
      </c>
      <c r="L249" s="1">
        <f t="shared" si="19"/>
        <v>0.5248357830073279</v>
      </c>
      <c r="N249" s="1">
        <f t="shared" si="17"/>
        <v>0.05548062577305605</v>
      </c>
      <c r="O249" s="1">
        <f>N249+O245</f>
        <v>0.551480218874815</v>
      </c>
      <c r="Q249" s="1"/>
      <c r="R249" s="1"/>
    </row>
    <row r="250" spans="1:18" ht="12.75">
      <c r="A250" s="6"/>
      <c r="B250" s="10" t="s">
        <v>59</v>
      </c>
      <c r="C250" s="11">
        <v>191389</v>
      </c>
      <c r="D250" s="11"/>
      <c r="E250" s="11"/>
      <c r="F250" s="13">
        <v>134476</v>
      </c>
      <c r="H250">
        <f t="shared" si="15"/>
        <v>56913</v>
      </c>
      <c r="I250" s="1">
        <f t="shared" si="16"/>
        <v>0.4232205003123234</v>
      </c>
      <c r="J250" t="s">
        <v>88</v>
      </c>
      <c r="K250">
        <f t="shared" si="18"/>
        <v>604386</v>
      </c>
      <c r="L250" s="1">
        <f t="shared" si="19"/>
        <v>0.5793955127443123</v>
      </c>
      <c r="N250" s="1">
        <f t="shared" si="17"/>
        <v>0.04843025339031258</v>
      </c>
      <c r="O250" s="1">
        <f t="shared" si="20"/>
        <v>0.5999104722651276</v>
      </c>
      <c r="Q250" s="1"/>
      <c r="R250" s="1"/>
    </row>
    <row r="251" spans="1:18" ht="12.75">
      <c r="A251" s="6"/>
      <c r="B251" s="10" t="s">
        <v>16</v>
      </c>
      <c r="C251" s="11">
        <v>152838</v>
      </c>
      <c r="D251" s="11"/>
      <c r="E251" s="11"/>
      <c r="F251" s="13">
        <v>115185</v>
      </c>
      <c r="H251">
        <f t="shared" si="15"/>
        <v>37653</v>
      </c>
      <c r="I251" s="1">
        <f t="shared" si="16"/>
        <v>0.3268915223336372</v>
      </c>
      <c r="J251" t="s">
        <v>88</v>
      </c>
      <c r="K251">
        <f t="shared" si="18"/>
        <v>642039</v>
      </c>
      <c r="L251" s="1">
        <f t="shared" si="19"/>
        <v>0.6154916156344546</v>
      </c>
      <c r="N251" s="1">
        <f t="shared" si="17"/>
        <v>0.0386750704986629</v>
      </c>
      <c r="O251" s="1">
        <f t="shared" si="20"/>
        <v>0.6385855427637905</v>
      </c>
      <c r="Q251" s="1"/>
      <c r="R251" s="1"/>
    </row>
    <row r="252" spans="1:18" ht="12.75">
      <c r="A252" s="6"/>
      <c r="B252" s="10" t="s">
        <v>64</v>
      </c>
      <c r="C252" s="11">
        <v>123532</v>
      </c>
      <c r="D252" s="11"/>
      <c r="E252" s="11"/>
      <c r="F252" s="13">
        <v>90101</v>
      </c>
      <c r="H252">
        <f t="shared" si="15"/>
        <v>33431</v>
      </c>
      <c r="I252" s="1">
        <f t="shared" si="16"/>
        <v>0.3710391671568573</v>
      </c>
      <c r="J252" t="s">
        <v>88</v>
      </c>
      <c r="K252">
        <f t="shared" si="18"/>
        <v>675470</v>
      </c>
      <c r="L252" s="1">
        <f t="shared" si="19"/>
        <v>0.6475402921202685</v>
      </c>
      <c r="N252" s="1">
        <f t="shared" si="17"/>
        <v>0.03125929944673986</v>
      </c>
      <c r="O252" s="1">
        <f t="shared" si="20"/>
        <v>0.6698448422105304</v>
      </c>
      <c r="Q252" s="1"/>
      <c r="R252" s="1"/>
    </row>
    <row r="253" spans="1:18" ht="12.75">
      <c r="A253" s="6"/>
      <c r="B253" s="10" t="s">
        <v>68</v>
      </c>
      <c r="C253" s="11">
        <v>108126</v>
      </c>
      <c r="D253" s="11"/>
      <c r="E253" s="11"/>
      <c r="F253" s="13">
        <v>75293</v>
      </c>
      <c r="H253">
        <f t="shared" si="15"/>
        <v>32833</v>
      </c>
      <c r="I253" s="1">
        <f t="shared" si="16"/>
        <v>0.4360697541604133</v>
      </c>
      <c r="J253" t="s">
        <v>88</v>
      </c>
      <c r="K253">
        <f t="shared" si="18"/>
        <v>708303</v>
      </c>
      <c r="L253" s="1">
        <f t="shared" si="19"/>
        <v>0.6790156950414713</v>
      </c>
      <c r="N253" s="1">
        <f t="shared" si="17"/>
        <v>0.02736087015492499</v>
      </c>
      <c r="O253" s="1">
        <f t="shared" si="20"/>
        <v>0.6972057123654554</v>
      </c>
      <c r="Q253" s="1"/>
      <c r="R253" s="1"/>
    </row>
    <row r="254" spans="1:18" ht="12.75">
      <c r="A254" s="6"/>
      <c r="B254" s="10" t="s">
        <v>75</v>
      </c>
      <c r="C254" s="11">
        <v>111544</v>
      </c>
      <c r="D254" s="11"/>
      <c r="E254" s="11"/>
      <c r="F254" s="13">
        <v>82214</v>
      </c>
      <c r="H254">
        <f t="shared" si="15"/>
        <v>29330</v>
      </c>
      <c r="I254" s="1">
        <f t="shared" si="16"/>
        <v>0.35675189140535674</v>
      </c>
      <c r="J254" t="s">
        <v>88</v>
      </c>
      <c r="K254">
        <f t="shared" si="18"/>
        <v>737633</v>
      </c>
      <c r="L254" s="1">
        <f t="shared" si="19"/>
        <v>0.707132941947903</v>
      </c>
      <c r="N254" s="1">
        <f t="shared" si="17"/>
        <v>0.02822578196327389</v>
      </c>
      <c r="O254" s="1">
        <f t="shared" si="20"/>
        <v>0.7254314943287292</v>
      </c>
      <c r="Q254" s="1"/>
      <c r="R254" s="1"/>
    </row>
    <row r="255" spans="1:18" ht="12.75">
      <c r="A255" s="6"/>
      <c r="B255" s="10" t="s">
        <v>52</v>
      </c>
      <c r="C255" s="11">
        <v>81267</v>
      </c>
      <c r="D255" s="11"/>
      <c r="E255" s="11"/>
      <c r="F255" s="13">
        <v>55135</v>
      </c>
      <c r="H255">
        <f t="shared" si="15"/>
        <v>26132</v>
      </c>
      <c r="I255" s="1">
        <f t="shared" si="16"/>
        <v>0.4739639067742813</v>
      </c>
      <c r="J255" t="s">
        <v>88</v>
      </c>
      <c r="K255">
        <f t="shared" si="18"/>
        <v>763765</v>
      </c>
      <c r="L255" s="1">
        <f t="shared" si="19"/>
        <v>0.7321844215305445</v>
      </c>
      <c r="N255" s="1">
        <f t="shared" si="17"/>
        <v>0.020564303080482852</v>
      </c>
      <c r="O255" s="1">
        <f t="shared" si="20"/>
        <v>0.7459957974092121</v>
      </c>
      <c r="Q255" s="1"/>
      <c r="R255" s="1"/>
    </row>
    <row r="256" spans="1:18" ht="12.75">
      <c r="A256" s="6"/>
      <c r="B256" s="10" t="s">
        <v>51</v>
      </c>
      <c r="C256" s="11">
        <v>81272</v>
      </c>
      <c r="D256" s="11"/>
      <c r="E256" s="11"/>
      <c r="F256" s="13">
        <v>57948</v>
      </c>
      <c r="H256">
        <f t="shared" si="15"/>
        <v>23324</v>
      </c>
      <c r="I256" s="1">
        <f t="shared" si="16"/>
        <v>0.4024987920204321</v>
      </c>
      <c r="J256" t="s">
        <v>88</v>
      </c>
      <c r="K256">
        <f t="shared" si="18"/>
        <v>787089</v>
      </c>
      <c r="L256" s="1">
        <f t="shared" si="19"/>
        <v>0.7545440078532727</v>
      </c>
      <c r="N256" s="1">
        <f t="shared" si="17"/>
        <v>0.020565568311331814</v>
      </c>
      <c r="O256" s="1">
        <f t="shared" si="20"/>
        <v>0.7665613657205439</v>
      </c>
      <c r="Q256" s="1"/>
      <c r="R256" s="1"/>
    </row>
    <row r="257" spans="1:18" ht="25.5">
      <c r="A257" s="6"/>
      <c r="B257" s="10" t="s">
        <v>27</v>
      </c>
      <c r="C257" s="11">
        <v>93367</v>
      </c>
      <c r="D257" s="11"/>
      <c r="E257" s="11"/>
      <c r="F257" s="13">
        <v>73029</v>
      </c>
      <c r="H257">
        <f t="shared" si="15"/>
        <v>20338</v>
      </c>
      <c r="I257" s="1">
        <f t="shared" si="16"/>
        <v>0.27849210587574796</v>
      </c>
      <c r="J257" t="s">
        <v>88</v>
      </c>
      <c r="K257">
        <f t="shared" si="18"/>
        <v>807427</v>
      </c>
      <c r="L257" s="1">
        <f t="shared" si="19"/>
        <v>0.7740410609587282</v>
      </c>
      <c r="N257" s="1">
        <f t="shared" si="17"/>
        <v>0.023626161734965515</v>
      </c>
      <c r="O257" s="1">
        <f t="shared" si="20"/>
        <v>0.7901875274555095</v>
      </c>
      <c r="Q257" s="1"/>
      <c r="R257" s="1"/>
    </row>
    <row r="258" spans="1:18" ht="12.75">
      <c r="A258" s="6"/>
      <c r="B258" s="10" t="s">
        <v>21</v>
      </c>
      <c r="C258" s="11">
        <v>61881</v>
      </c>
      <c r="D258" s="11"/>
      <c r="E258" s="11"/>
      <c r="F258" s="13">
        <v>41745</v>
      </c>
      <c r="H258">
        <f t="shared" si="15"/>
        <v>20136</v>
      </c>
      <c r="I258" s="1">
        <f t="shared" si="16"/>
        <v>0.48235716852317645</v>
      </c>
      <c r="J258" t="s">
        <v>88</v>
      </c>
      <c r="K258">
        <f t="shared" si="18"/>
        <v>827563</v>
      </c>
      <c r="L258" s="1">
        <f t="shared" si="19"/>
        <v>0.7933444664721243</v>
      </c>
      <c r="N258" s="1">
        <f t="shared" si="17"/>
        <v>0.015658750032896</v>
      </c>
      <c r="O258" s="1">
        <f t="shared" si="20"/>
        <v>0.8058462774884054</v>
      </c>
      <c r="Q258" s="1"/>
      <c r="R258" s="1"/>
    </row>
    <row r="259" spans="1:18" ht="12.75">
      <c r="A259" s="6"/>
      <c r="B259" s="10" t="s">
        <v>69</v>
      </c>
      <c r="C259" s="11">
        <v>59178</v>
      </c>
      <c r="D259" s="11"/>
      <c r="E259" s="11"/>
      <c r="F259" s="13">
        <v>39497</v>
      </c>
      <c r="H259">
        <f t="shared" si="15"/>
        <v>19681</v>
      </c>
      <c r="I259" s="1">
        <f t="shared" si="16"/>
        <v>0.4982910094437552</v>
      </c>
      <c r="J259" t="s">
        <v>88</v>
      </c>
      <c r="K259">
        <f t="shared" si="18"/>
        <v>847244</v>
      </c>
      <c r="L259" s="1">
        <f t="shared" si="19"/>
        <v>0.8122116855776642</v>
      </c>
      <c r="N259" s="1">
        <f t="shared" si="17"/>
        <v>0.014974766235948346</v>
      </c>
      <c r="O259" s="1">
        <f t="shared" si="20"/>
        <v>0.8208210437243538</v>
      </c>
      <c r="Q259" s="1"/>
      <c r="R259" s="1"/>
    </row>
    <row r="260" spans="1:18" ht="12.75">
      <c r="A260" s="6"/>
      <c r="B260" s="10" t="s">
        <v>57</v>
      </c>
      <c r="C260" s="11">
        <v>69654</v>
      </c>
      <c r="D260" s="11"/>
      <c r="E260" s="11"/>
      <c r="F260" s="13">
        <v>52043</v>
      </c>
      <c r="H260">
        <f t="shared" si="15"/>
        <v>17611</v>
      </c>
      <c r="I260" s="1">
        <f t="shared" si="16"/>
        <v>0.3383932517341429</v>
      </c>
      <c r="J260" t="s">
        <v>88</v>
      </c>
      <c r="K260">
        <f t="shared" si="18"/>
        <v>864855</v>
      </c>
      <c r="L260" s="1">
        <f t="shared" si="19"/>
        <v>0.8290944961903192</v>
      </c>
      <c r="N260" s="1">
        <f t="shared" si="17"/>
        <v>0.017625677910688874</v>
      </c>
      <c r="O260" s="1">
        <f t="shared" si="20"/>
        <v>0.8384467216350427</v>
      </c>
      <c r="Q260" s="1"/>
      <c r="R260" s="1"/>
    </row>
    <row r="261" spans="1:18" ht="12.75">
      <c r="A261" s="6"/>
      <c r="B261" s="10" t="s">
        <v>60</v>
      </c>
      <c r="C261" s="11">
        <v>43108</v>
      </c>
      <c r="D261" s="11"/>
      <c r="E261" s="11"/>
      <c r="F261" s="13">
        <v>26216</v>
      </c>
      <c r="H261">
        <f t="shared" si="15"/>
        <v>16892</v>
      </c>
      <c r="I261" s="1">
        <f t="shared" si="16"/>
        <v>0.6443393347574</v>
      </c>
      <c r="J261" t="s">
        <v>88</v>
      </c>
      <c r="K261">
        <f t="shared" si="18"/>
        <v>881747</v>
      </c>
      <c r="L261" s="1">
        <f t="shared" si="19"/>
        <v>0.8452880364134165</v>
      </c>
      <c r="N261" s="1">
        <f t="shared" si="17"/>
        <v>0.01090831428739162</v>
      </c>
      <c r="O261" s="1">
        <f t="shared" si="20"/>
        <v>0.8493550359224343</v>
      </c>
      <c r="Q261" s="1"/>
      <c r="R261" s="1"/>
    </row>
    <row r="262" spans="1:18" ht="25.5">
      <c r="A262" s="6"/>
      <c r="B262" s="10" t="s">
        <v>66</v>
      </c>
      <c r="C262" s="11">
        <v>51988</v>
      </c>
      <c r="D262" s="11"/>
      <c r="E262" s="11"/>
      <c r="F262" s="13">
        <v>36248</v>
      </c>
      <c r="H262">
        <f t="shared" si="15"/>
        <v>15740</v>
      </c>
      <c r="I262" s="1">
        <f t="shared" si="16"/>
        <v>0.43423085411608914</v>
      </c>
      <c r="J262" t="s">
        <v>88</v>
      </c>
      <c r="K262">
        <f t="shared" si="18"/>
        <v>897487</v>
      </c>
      <c r="L262" s="1">
        <f t="shared" si="19"/>
        <v>0.8603772101709084</v>
      </c>
      <c r="N262" s="1">
        <f t="shared" si="17"/>
        <v>0.013155364275144186</v>
      </c>
      <c r="O262" s="1">
        <f t="shared" si="20"/>
        <v>0.8625104001975785</v>
      </c>
      <c r="Q262" s="1"/>
      <c r="R262" s="1"/>
    </row>
    <row r="263" spans="1:18" ht="12.75">
      <c r="A263" s="6"/>
      <c r="B263" s="10" t="s">
        <v>14</v>
      </c>
      <c r="C263" s="11">
        <v>53388</v>
      </c>
      <c r="D263" s="11"/>
      <c r="E263" s="11"/>
      <c r="F263" s="13">
        <v>38637</v>
      </c>
      <c r="H263">
        <f t="shared" si="15"/>
        <v>14751</v>
      </c>
      <c r="I263" s="1">
        <f t="shared" si="16"/>
        <v>0.3817843000232937</v>
      </c>
      <c r="J263" t="s">
        <v>88</v>
      </c>
      <c r="K263">
        <f t="shared" si="18"/>
        <v>912238</v>
      </c>
      <c r="L263" s="1">
        <f t="shared" si="19"/>
        <v>0.8745182776484663</v>
      </c>
      <c r="N263" s="1">
        <f t="shared" si="17"/>
        <v>0.013509628912852923</v>
      </c>
      <c r="O263" s="1">
        <f t="shared" si="20"/>
        <v>0.8760200291104314</v>
      </c>
      <c r="Q263" s="1"/>
      <c r="R263" s="1"/>
    </row>
    <row r="264" spans="1:18" ht="12.75">
      <c r="A264" s="6"/>
      <c r="B264" s="10" t="s">
        <v>12</v>
      </c>
      <c r="C264" s="11">
        <v>47615</v>
      </c>
      <c r="D264" s="11"/>
      <c r="E264" s="11"/>
      <c r="F264" s="13">
        <v>34062</v>
      </c>
      <c r="H264">
        <f>C264-F264</f>
        <v>13553</v>
      </c>
      <c r="I264" s="1">
        <f>H264/F264</f>
        <v>0.3978920791497857</v>
      </c>
      <c r="J264" t="s">
        <v>88</v>
      </c>
      <c r="K264">
        <f t="shared" si="18"/>
        <v>925791</v>
      </c>
      <c r="L264" s="1">
        <f t="shared" si="19"/>
        <v>0.8875108806939103</v>
      </c>
      <c r="N264" s="1">
        <f t="shared" si="17"/>
        <v>0.012048793374643964</v>
      </c>
      <c r="O264" s="1">
        <f t="shared" si="20"/>
        <v>0.8880688224850753</v>
      </c>
      <c r="Q264" s="1"/>
      <c r="R264" s="1"/>
    </row>
    <row r="265" spans="1:18" ht="12.75">
      <c r="A265" s="6"/>
      <c r="B265" s="10" t="s">
        <v>70</v>
      </c>
      <c r="C265" s="11">
        <v>47519</v>
      </c>
      <c r="D265" s="11"/>
      <c r="E265" s="11"/>
      <c r="F265" s="13">
        <v>34705</v>
      </c>
      <c r="H265">
        <f t="shared" si="15"/>
        <v>12814</v>
      </c>
      <c r="I265" s="1">
        <f t="shared" si="16"/>
        <v>0.36922633626278634</v>
      </c>
      <c r="J265" t="s">
        <v>88</v>
      </c>
      <c r="K265">
        <f t="shared" si="18"/>
        <v>938605</v>
      </c>
      <c r="L265" s="1">
        <f t="shared" si="19"/>
        <v>0.8997950403208798</v>
      </c>
      <c r="N265" s="1">
        <f t="shared" si="17"/>
        <v>0.012024500942343936</v>
      </c>
      <c r="O265" s="1">
        <f t="shared" si="20"/>
        <v>0.9000933234274193</v>
      </c>
      <c r="Q265" s="1"/>
      <c r="R265" s="1"/>
    </row>
    <row r="266" spans="1:18" ht="12.75">
      <c r="A266" s="6"/>
      <c r="B266" s="10" t="s">
        <v>47</v>
      </c>
      <c r="C266" s="11">
        <v>51594</v>
      </c>
      <c r="D266" s="11"/>
      <c r="E266" s="11"/>
      <c r="F266" s="13">
        <v>39053</v>
      </c>
      <c r="H266">
        <f t="shared" si="15"/>
        <v>12541</v>
      </c>
      <c r="I266" s="1">
        <f t="shared" si="16"/>
        <v>0.3211276982562159</v>
      </c>
      <c r="J266" t="s">
        <v>88</v>
      </c>
      <c r="K266">
        <f t="shared" si="18"/>
        <v>951146</v>
      </c>
      <c r="L266" s="1">
        <f t="shared" si="19"/>
        <v>0.9118174881031356</v>
      </c>
      <c r="N266" s="1">
        <f t="shared" si="17"/>
        <v>0.013055664084246155</v>
      </c>
      <c r="O266" s="1">
        <f t="shared" si="20"/>
        <v>0.9131489875116655</v>
      </c>
      <c r="Q266" s="1"/>
      <c r="R266" s="1"/>
    </row>
    <row r="267" spans="1:18" ht="12.75">
      <c r="A267" s="6"/>
      <c r="B267" s="10" t="s">
        <v>20</v>
      </c>
      <c r="C267" s="11">
        <v>39498</v>
      </c>
      <c r="D267" s="11"/>
      <c r="E267" s="11"/>
      <c r="F267" s="13">
        <v>29744</v>
      </c>
      <c r="H267">
        <f t="shared" si="15"/>
        <v>9754</v>
      </c>
      <c r="I267" s="1">
        <f t="shared" si="16"/>
        <v>0.32793168370091447</v>
      </c>
      <c r="J267" t="s">
        <v>88</v>
      </c>
      <c r="K267">
        <f t="shared" si="18"/>
        <v>960900</v>
      </c>
      <c r="L267" s="1">
        <f t="shared" si="19"/>
        <v>0.9211681743058405</v>
      </c>
      <c r="N267" s="1">
        <f t="shared" si="17"/>
        <v>0.009994817614442661</v>
      </c>
      <c r="O267" s="1">
        <f t="shared" si="20"/>
        <v>0.9231438051261082</v>
      </c>
      <c r="Q267" s="1"/>
      <c r="R267" s="1"/>
    </row>
    <row r="268" spans="1:18" ht="12.75">
      <c r="A268" s="6"/>
      <c r="B268" s="10" t="s">
        <v>37</v>
      </c>
      <c r="C268" s="11">
        <v>40137</v>
      </c>
      <c r="D268" s="11"/>
      <c r="E268" s="11"/>
      <c r="F268" s="13">
        <v>30646</v>
      </c>
      <c r="H268">
        <f t="shared" si="15"/>
        <v>9491</v>
      </c>
      <c r="I268" s="1">
        <f t="shared" si="16"/>
        <v>0.3096978398485936</v>
      </c>
      <c r="J268" t="s">
        <v>88</v>
      </c>
      <c r="K268">
        <f t="shared" si="18"/>
        <v>970391</v>
      </c>
      <c r="L268" s="1">
        <f t="shared" si="19"/>
        <v>0.93026673517829</v>
      </c>
      <c r="N268" s="1">
        <f t="shared" si="17"/>
        <v>0.01015651411693972</v>
      </c>
      <c r="O268" s="1">
        <f t="shared" si="20"/>
        <v>0.9333003192430479</v>
      </c>
      <c r="Q268" s="1"/>
      <c r="R268" s="1"/>
    </row>
    <row r="269" spans="1:18" ht="12.75">
      <c r="A269" s="6"/>
      <c r="B269" s="10" t="s">
        <v>28</v>
      </c>
      <c r="C269" s="11">
        <v>19632</v>
      </c>
      <c r="D269" s="11"/>
      <c r="E269" s="11"/>
      <c r="F269" s="13">
        <v>12608</v>
      </c>
      <c r="H269">
        <f t="shared" si="15"/>
        <v>7024</v>
      </c>
      <c r="I269" s="1">
        <f t="shared" si="16"/>
        <v>0.5571065989847716</v>
      </c>
      <c r="J269" t="s">
        <v>88</v>
      </c>
      <c r="K269">
        <f t="shared" si="18"/>
        <v>977415</v>
      </c>
      <c r="L269" s="1">
        <f t="shared" si="19"/>
        <v>0.9370003029338568</v>
      </c>
      <c r="N269" s="1">
        <f t="shared" si="17"/>
        <v>0.004967802405355671</v>
      </c>
      <c r="O269" s="1">
        <f t="shared" si="20"/>
        <v>0.9382681216484036</v>
      </c>
      <c r="Q269" s="1"/>
      <c r="R269" s="1"/>
    </row>
    <row r="270" spans="1:18" ht="12.75">
      <c r="A270" s="6"/>
      <c r="B270" s="10" t="s">
        <v>23</v>
      </c>
      <c r="C270" s="11">
        <v>16753</v>
      </c>
      <c r="D270" s="11"/>
      <c r="E270" s="11"/>
      <c r="F270" s="13">
        <v>10964</v>
      </c>
      <c r="H270">
        <f t="shared" si="15"/>
        <v>5789</v>
      </c>
      <c r="I270" s="1">
        <f t="shared" si="16"/>
        <v>0.5280007296607078</v>
      </c>
      <c r="J270" t="s">
        <v>88</v>
      </c>
      <c r="K270">
        <f t="shared" si="18"/>
        <v>983204</v>
      </c>
      <c r="L270" s="1">
        <f t="shared" si="19"/>
        <v>0.9425499361538137</v>
      </c>
      <c r="N270" s="1">
        <f t="shared" si="17"/>
        <v>0.004239282482524632</v>
      </c>
      <c r="O270" s="1">
        <f t="shared" si="20"/>
        <v>0.9425074041309282</v>
      </c>
      <c r="Q270" s="1"/>
      <c r="R270" s="1"/>
    </row>
    <row r="271" spans="1:18" ht="12.75">
      <c r="A271" s="6"/>
      <c r="B271" s="10" t="s">
        <v>38</v>
      </c>
      <c r="C271" s="11">
        <v>25874</v>
      </c>
      <c r="D271" s="11"/>
      <c r="E271" s="11"/>
      <c r="F271" s="13">
        <v>20196</v>
      </c>
      <c r="H271">
        <f t="shared" si="15"/>
        <v>5678</v>
      </c>
      <c r="I271" s="1">
        <f t="shared" si="16"/>
        <v>0.28114478114478114</v>
      </c>
      <c r="J271" t="s">
        <v>88</v>
      </c>
      <c r="K271">
        <f t="shared" si="18"/>
        <v>988882</v>
      </c>
      <c r="L271" s="1">
        <f t="shared" si="19"/>
        <v>0.9479931590632825</v>
      </c>
      <c r="N271" s="1">
        <f t="shared" si="17"/>
        <v>0.006547316597197058</v>
      </c>
      <c r="O271" s="1">
        <f t="shared" si="20"/>
        <v>0.9490547207281252</v>
      </c>
      <c r="Q271" s="1"/>
      <c r="R271" s="1"/>
    </row>
    <row r="272" spans="1:18" ht="12.75">
      <c r="A272" s="6"/>
      <c r="B272" s="10" t="s">
        <v>77</v>
      </c>
      <c r="C272" s="11">
        <v>17553</v>
      </c>
      <c r="D272" s="11"/>
      <c r="E272" s="11"/>
      <c r="F272" s="13">
        <v>12176</v>
      </c>
      <c r="H272">
        <f t="shared" si="15"/>
        <v>5377</v>
      </c>
      <c r="I272" s="1">
        <f t="shared" si="16"/>
        <v>0.4416064388961892</v>
      </c>
      <c r="J272" t="s">
        <v>88</v>
      </c>
      <c r="K272">
        <f t="shared" si="18"/>
        <v>994259</v>
      </c>
      <c r="L272" s="1">
        <f t="shared" si="19"/>
        <v>0.953147827887554</v>
      </c>
      <c r="N272" s="1">
        <f t="shared" si="17"/>
        <v>0.0044417194183581955</v>
      </c>
      <c r="O272" s="1">
        <f t="shared" si="20"/>
        <v>0.9534964401464835</v>
      </c>
      <c r="Q272" s="1"/>
      <c r="R272" s="1"/>
    </row>
    <row r="273" spans="1:18" ht="12.75">
      <c r="A273" s="6"/>
      <c r="B273" s="10" t="s">
        <v>65</v>
      </c>
      <c r="C273" s="11">
        <v>18305</v>
      </c>
      <c r="D273" s="11"/>
      <c r="E273" s="11"/>
      <c r="F273" s="13">
        <v>13439</v>
      </c>
      <c r="H273">
        <f t="shared" si="15"/>
        <v>4866</v>
      </c>
      <c r="I273" s="1">
        <f t="shared" si="16"/>
        <v>0.3620805119428529</v>
      </c>
      <c r="J273" t="s">
        <v>88</v>
      </c>
      <c r="K273">
        <f t="shared" si="18"/>
        <v>999125</v>
      </c>
      <c r="L273" s="1">
        <f t="shared" si="19"/>
        <v>0.9578126258230023</v>
      </c>
      <c r="N273" s="1">
        <f t="shared" si="17"/>
        <v>0.004632010138041746</v>
      </c>
      <c r="O273" s="1">
        <f t="shared" si="20"/>
        <v>0.9581284502845252</v>
      </c>
      <c r="Q273" s="1"/>
      <c r="R273" s="1"/>
    </row>
    <row r="274" spans="1:18" ht="12.75">
      <c r="A274" s="6"/>
      <c r="B274" s="10" t="s">
        <v>48</v>
      </c>
      <c r="C274" s="11">
        <v>10408</v>
      </c>
      <c r="D274" s="11"/>
      <c r="E274" s="11"/>
      <c r="F274" s="13">
        <v>6860</v>
      </c>
      <c r="H274">
        <f t="shared" si="15"/>
        <v>3548</v>
      </c>
      <c r="I274" s="1">
        <f t="shared" si="16"/>
        <v>0.5172011661807581</v>
      </c>
      <c r="J274" t="s">
        <v>88</v>
      </c>
      <c r="K274">
        <f t="shared" si="18"/>
        <v>1002673</v>
      </c>
      <c r="L274" s="1">
        <f t="shared" si="19"/>
        <v>0.9612139211528359</v>
      </c>
      <c r="N274" s="1">
        <f t="shared" si="17"/>
        <v>0.0026337045351946735</v>
      </c>
      <c r="O274" s="1">
        <f t="shared" si="20"/>
        <v>0.9607621548197198</v>
      </c>
      <c r="Q274" s="1"/>
      <c r="R274" s="1"/>
    </row>
    <row r="275" spans="1:18" ht="12.75">
      <c r="A275" s="6"/>
      <c r="B275" s="10" t="s">
        <v>55</v>
      </c>
      <c r="C275" s="11">
        <v>19462</v>
      </c>
      <c r="D275" s="11"/>
      <c r="E275" s="11"/>
      <c r="F275" s="13">
        <v>16059</v>
      </c>
      <c r="H275">
        <f t="shared" si="15"/>
        <v>3403</v>
      </c>
      <c r="I275" s="1">
        <f t="shared" si="16"/>
        <v>0.21190609627000437</v>
      </c>
      <c r="J275" t="s">
        <v>88</v>
      </c>
      <c r="K275">
        <f t="shared" si="18"/>
        <v>1006076</v>
      </c>
      <c r="L275" s="1">
        <f t="shared" si="19"/>
        <v>0.964476212023023</v>
      </c>
      <c r="N275" s="1">
        <f t="shared" si="17"/>
        <v>0.004924784556491039</v>
      </c>
      <c r="O275" s="1">
        <f t="shared" si="20"/>
        <v>0.9656869393762109</v>
      </c>
      <c r="Q275" s="1"/>
      <c r="R275" s="1"/>
    </row>
    <row r="276" spans="1:18" ht="25.5">
      <c r="A276" s="6"/>
      <c r="B276" s="10" t="s">
        <v>72</v>
      </c>
      <c r="C276" s="11">
        <v>11153</v>
      </c>
      <c r="D276" s="11"/>
      <c r="E276" s="11"/>
      <c r="F276" s="13">
        <v>8014</v>
      </c>
      <c r="H276">
        <f t="shared" si="15"/>
        <v>3139</v>
      </c>
      <c r="I276" s="1">
        <f t="shared" si="16"/>
        <v>0.39168954329922634</v>
      </c>
      <c r="J276" t="s">
        <v>88</v>
      </c>
      <c r="K276">
        <f t="shared" si="18"/>
        <v>1009215</v>
      </c>
      <c r="L276" s="1">
        <f t="shared" si="19"/>
        <v>0.9674854189115089</v>
      </c>
      <c r="N276" s="1">
        <f t="shared" si="17"/>
        <v>0.0028222239316896803</v>
      </c>
      <c r="O276" s="1">
        <f t="shared" si="20"/>
        <v>0.9685091633079005</v>
      </c>
      <c r="Q276" s="1"/>
      <c r="R276" s="1"/>
    </row>
    <row r="277" spans="1:18" ht="12.75">
      <c r="A277" s="6"/>
      <c r="B277" s="10" t="s">
        <v>42</v>
      </c>
      <c r="C277" s="11">
        <v>12115</v>
      </c>
      <c r="D277" s="11"/>
      <c r="E277" s="11"/>
      <c r="F277" s="13">
        <v>9138</v>
      </c>
      <c r="H277">
        <f t="shared" si="15"/>
        <v>2977</v>
      </c>
      <c r="I277" s="1">
        <f t="shared" si="16"/>
        <v>0.32578244692492886</v>
      </c>
      <c r="J277" t="s">
        <v>88</v>
      </c>
      <c r="K277">
        <f t="shared" si="18"/>
        <v>1012192</v>
      </c>
      <c r="L277" s="1">
        <f t="shared" si="19"/>
        <v>0.9703393242657689</v>
      </c>
      <c r="N277" s="1">
        <f t="shared" si="17"/>
        <v>0.0030656543470295415</v>
      </c>
      <c r="O277" s="1">
        <f t="shared" si="20"/>
        <v>0.97157481765493</v>
      </c>
      <c r="Q277" s="1"/>
      <c r="R277" s="1"/>
    </row>
    <row r="278" spans="1:18" ht="25.5">
      <c r="A278" s="6"/>
      <c r="B278" s="10" t="s">
        <v>78</v>
      </c>
      <c r="C278" s="11">
        <v>7368</v>
      </c>
      <c r="D278" s="11"/>
      <c r="E278" s="11"/>
      <c r="F278" s="13">
        <v>4983</v>
      </c>
      <c r="H278">
        <f t="shared" si="15"/>
        <v>2385</v>
      </c>
      <c r="I278" s="1">
        <f t="shared" si="16"/>
        <v>0.4786273329319687</v>
      </c>
      <c r="J278" t="s">
        <v>88</v>
      </c>
      <c r="K278">
        <f t="shared" si="18"/>
        <v>1014577</v>
      </c>
      <c r="L278" s="1">
        <f t="shared" si="19"/>
        <v>0.9726257079640928</v>
      </c>
      <c r="N278" s="1">
        <f t="shared" si="17"/>
        <v>0.0018644441790271287</v>
      </c>
      <c r="O278" s="1">
        <f t="shared" si="20"/>
        <v>0.9734392618339571</v>
      </c>
      <c r="Q278" s="1"/>
      <c r="R278" s="1"/>
    </row>
    <row r="279" spans="1:18" ht="12.75">
      <c r="A279" s="6"/>
      <c r="B279" s="10" t="s">
        <v>76</v>
      </c>
      <c r="C279" s="11">
        <v>6777</v>
      </c>
      <c r="D279" s="11"/>
      <c r="E279" s="11"/>
      <c r="F279" s="13">
        <v>4511</v>
      </c>
      <c r="H279">
        <f t="shared" si="15"/>
        <v>2266</v>
      </c>
      <c r="I279" s="1">
        <f t="shared" si="16"/>
        <v>0.5023276435380182</v>
      </c>
      <c r="J279" t="s">
        <v>88</v>
      </c>
      <c r="K279">
        <f t="shared" si="18"/>
        <v>1016843</v>
      </c>
      <c r="L279" s="1">
        <f t="shared" si="19"/>
        <v>0.9747980121403619</v>
      </c>
      <c r="N279" s="1">
        <f t="shared" si="17"/>
        <v>0.0017148938926800827</v>
      </c>
      <c r="O279" s="1">
        <f t="shared" si="20"/>
        <v>0.9751541557266372</v>
      </c>
      <c r="Q279" s="1"/>
      <c r="R279" s="1"/>
    </row>
    <row r="280" spans="1:18" ht="12.75">
      <c r="A280" s="6"/>
      <c r="B280" s="10" t="s">
        <v>15</v>
      </c>
      <c r="C280" s="11">
        <v>7553</v>
      </c>
      <c r="D280" s="11"/>
      <c r="E280" s="11"/>
      <c r="F280" s="13">
        <v>5413</v>
      </c>
      <c r="H280">
        <f t="shared" si="15"/>
        <v>2140</v>
      </c>
      <c r="I280" s="1">
        <f t="shared" si="16"/>
        <v>0.39534454092000737</v>
      </c>
      <c r="J280" t="s">
        <v>88</v>
      </c>
      <c r="K280">
        <f t="shared" si="18"/>
        <v>1018983</v>
      </c>
      <c r="L280" s="1">
        <f t="shared" si="19"/>
        <v>0.9768495262344554</v>
      </c>
      <c r="N280" s="1">
        <f t="shared" si="17"/>
        <v>0.0019112577204386404</v>
      </c>
      <c r="O280" s="1">
        <f t="shared" si="20"/>
        <v>0.9770654134470759</v>
      </c>
      <c r="Q280" s="1"/>
      <c r="R280" s="1"/>
    </row>
    <row r="281" spans="1:18" ht="12.75">
      <c r="A281" s="6"/>
      <c r="B281" s="10" t="s">
        <v>13</v>
      </c>
      <c r="C281" s="11">
        <v>7738</v>
      </c>
      <c r="D281" s="11"/>
      <c r="E281" s="11"/>
      <c r="F281" s="13">
        <v>5610</v>
      </c>
      <c r="H281">
        <f t="shared" si="15"/>
        <v>2128</v>
      </c>
      <c r="I281" s="1">
        <f t="shared" si="16"/>
        <v>0.37932263814616757</v>
      </c>
      <c r="J281" t="s">
        <v>88</v>
      </c>
      <c r="K281">
        <f t="shared" si="18"/>
        <v>1021111</v>
      </c>
      <c r="L281" s="1">
        <f t="shared" si="19"/>
        <v>0.9788895365111989</v>
      </c>
      <c r="N281" s="1">
        <f t="shared" si="17"/>
        <v>0.0019580712618501523</v>
      </c>
      <c r="O281" s="1">
        <f t="shared" si="20"/>
        <v>0.979023484708926</v>
      </c>
      <c r="Q281" s="1"/>
      <c r="R281" s="1"/>
    </row>
    <row r="282" spans="1:18" ht="25.5">
      <c r="A282" s="6"/>
      <c r="B282" s="10" t="s">
        <v>58</v>
      </c>
      <c r="C282" s="11">
        <v>6987</v>
      </c>
      <c r="D282" s="11"/>
      <c r="E282" s="11"/>
      <c r="F282" s="13">
        <v>5058</v>
      </c>
      <c r="H282">
        <f t="shared" si="15"/>
        <v>1929</v>
      </c>
      <c r="I282" s="1">
        <f t="shared" si="16"/>
        <v>0.38137603795966785</v>
      </c>
      <c r="J282" t="s">
        <v>88</v>
      </c>
      <c r="K282">
        <f t="shared" si="18"/>
        <v>1023040</v>
      </c>
      <c r="L282" s="1">
        <f t="shared" si="19"/>
        <v>0.9807387751502207</v>
      </c>
      <c r="N282" s="1">
        <f t="shared" si="17"/>
        <v>0.0017680335883363935</v>
      </c>
      <c r="O282" s="1">
        <f t="shared" si="20"/>
        <v>0.9807915182972624</v>
      </c>
      <c r="Q282" s="1"/>
      <c r="R282" s="1"/>
    </row>
    <row r="283" spans="1:18" ht="12.75">
      <c r="A283" s="6"/>
      <c r="B283" s="10" t="s">
        <v>25</v>
      </c>
      <c r="C283" s="11">
        <v>4433</v>
      </c>
      <c r="D283" s="11"/>
      <c r="E283" s="11"/>
      <c r="F283" s="13">
        <v>2698</v>
      </c>
      <c r="H283">
        <f t="shared" si="15"/>
        <v>1735</v>
      </c>
      <c r="I283" s="1">
        <f t="shared" si="16"/>
        <v>0.6430689399555226</v>
      </c>
      <c r="J283" t="s">
        <v>88</v>
      </c>
      <c r="K283">
        <f t="shared" si="18"/>
        <v>1024775</v>
      </c>
      <c r="L283" s="1">
        <f t="shared" si="19"/>
        <v>0.9824020354087498</v>
      </c>
      <c r="N283" s="1">
        <f t="shared" si="17"/>
        <v>0.001121753670687739</v>
      </c>
      <c r="O283" s="1">
        <f t="shared" si="20"/>
        <v>0.9819132719679502</v>
      </c>
      <c r="Q283" s="1"/>
      <c r="R283" s="1"/>
    </row>
    <row r="284" spans="1:18" ht="12.75">
      <c r="A284" s="6"/>
      <c r="B284" s="10" t="s">
        <v>31</v>
      </c>
      <c r="C284" s="11">
        <v>4934</v>
      </c>
      <c r="D284" s="11"/>
      <c r="E284" s="11"/>
      <c r="F284" s="13">
        <v>3300</v>
      </c>
      <c r="H284">
        <f t="shared" si="15"/>
        <v>1634</v>
      </c>
      <c r="I284" s="1">
        <f t="shared" si="16"/>
        <v>0.4951515151515152</v>
      </c>
      <c r="J284" t="s">
        <v>88</v>
      </c>
      <c r="K284">
        <f t="shared" si="18"/>
        <v>1026409</v>
      </c>
      <c r="L284" s="1">
        <f t="shared" si="19"/>
        <v>0.9839684718712493</v>
      </c>
      <c r="N284" s="1">
        <f t="shared" si="17"/>
        <v>0.0012485298017535088</v>
      </c>
      <c r="O284" s="1">
        <f t="shared" si="20"/>
        <v>0.9831618017697037</v>
      </c>
      <c r="Q284" s="1"/>
      <c r="R284" s="1"/>
    </row>
    <row r="285" spans="1:18" ht="12.75">
      <c r="A285" s="6"/>
      <c r="B285" s="10" t="s">
        <v>40</v>
      </c>
      <c r="C285" s="11">
        <v>6410</v>
      </c>
      <c r="D285" s="11"/>
      <c r="E285" s="11"/>
      <c r="F285" s="13">
        <v>4985</v>
      </c>
      <c r="H285">
        <f t="shared" si="15"/>
        <v>1425</v>
      </c>
      <c r="I285" s="1">
        <f t="shared" si="16"/>
        <v>0.2858575727181545</v>
      </c>
      <c r="J285" t="s">
        <v>88</v>
      </c>
      <c r="K285">
        <f t="shared" si="18"/>
        <v>1027834</v>
      </c>
      <c r="L285" s="1">
        <f t="shared" si="19"/>
        <v>0.9853345501815686</v>
      </c>
      <c r="N285" s="1">
        <f t="shared" si="17"/>
        <v>0.001622025948366435</v>
      </c>
      <c r="O285" s="1">
        <f t="shared" si="20"/>
        <v>0.9847838277180702</v>
      </c>
      <c r="Q285" s="1"/>
      <c r="R285" s="1"/>
    </row>
    <row r="286" spans="1:18" ht="12.75">
      <c r="A286" s="6"/>
      <c r="B286" s="10" t="s">
        <v>73</v>
      </c>
      <c r="C286" s="11">
        <v>5466</v>
      </c>
      <c r="D286" s="11"/>
      <c r="E286" s="11"/>
      <c r="F286" s="13">
        <v>4050</v>
      </c>
      <c r="H286">
        <f t="shared" si="15"/>
        <v>1416</v>
      </c>
      <c r="I286" s="1">
        <f t="shared" si="16"/>
        <v>0.3496296296296296</v>
      </c>
      <c r="J286" t="s">
        <v>88</v>
      </c>
      <c r="K286">
        <f t="shared" si="18"/>
        <v>1029250</v>
      </c>
      <c r="L286" s="1">
        <f t="shared" si="19"/>
        <v>0.9866920006288753</v>
      </c>
      <c r="N286" s="1">
        <f t="shared" si="17"/>
        <v>0.001383150364082829</v>
      </c>
      <c r="O286" s="1">
        <f t="shared" si="20"/>
        <v>0.986166978082153</v>
      </c>
      <c r="Q286" s="1"/>
      <c r="R286" s="1"/>
    </row>
    <row r="287" spans="1:18" ht="12.75">
      <c r="A287" s="6"/>
      <c r="B287" s="10" t="s">
        <v>35</v>
      </c>
      <c r="C287" s="11">
        <v>5047</v>
      </c>
      <c r="D287" s="11"/>
      <c r="E287" s="11"/>
      <c r="F287" s="13">
        <v>3764</v>
      </c>
      <c r="H287">
        <f t="shared" si="15"/>
        <v>1283</v>
      </c>
      <c r="I287" s="1">
        <f t="shared" si="16"/>
        <v>0.34086078639744954</v>
      </c>
      <c r="J287" t="s">
        <v>88</v>
      </c>
      <c r="K287">
        <f t="shared" si="18"/>
        <v>1030533</v>
      </c>
      <c r="L287" s="1">
        <f t="shared" si="19"/>
        <v>0.9879219504338856</v>
      </c>
      <c r="N287" s="1">
        <f t="shared" si="17"/>
        <v>0.0012771240189399997</v>
      </c>
      <c r="O287" s="1">
        <f t="shared" si="20"/>
        <v>0.987444102101093</v>
      </c>
      <c r="Q287" s="1"/>
      <c r="R287" s="1"/>
    </row>
    <row r="288" spans="1:18" ht="12.75">
      <c r="A288" s="6"/>
      <c r="B288" s="10" t="s">
        <v>33</v>
      </c>
      <c r="C288" s="11">
        <v>4794</v>
      </c>
      <c r="D288" s="11"/>
      <c r="E288" s="11"/>
      <c r="F288" s="13">
        <v>3526</v>
      </c>
      <c r="H288">
        <f t="shared" si="15"/>
        <v>1268</v>
      </c>
      <c r="I288" s="1">
        <f t="shared" si="16"/>
        <v>0.35961429381735677</v>
      </c>
      <c r="J288" t="s">
        <v>88</v>
      </c>
      <c r="K288">
        <f t="shared" si="18"/>
        <v>1031801</v>
      </c>
      <c r="L288" s="1">
        <f t="shared" si="19"/>
        <v>0.9891375204672084</v>
      </c>
      <c r="N288" s="1">
        <f t="shared" si="17"/>
        <v>0.001213103337982635</v>
      </c>
      <c r="O288" s="1">
        <f t="shared" si="20"/>
        <v>0.9886572054390756</v>
      </c>
      <c r="Q288" s="1"/>
      <c r="R288" s="1"/>
    </row>
    <row r="289" spans="1:18" ht="12.75">
      <c r="A289" s="6"/>
      <c r="B289" s="10" t="s">
        <v>24</v>
      </c>
      <c r="C289" s="11">
        <v>5512</v>
      </c>
      <c r="D289" s="11"/>
      <c r="E289" s="11"/>
      <c r="F289" s="13">
        <v>4256</v>
      </c>
      <c r="H289">
        <f t="shared" si="15"/>
        <v>1256</v>
      </c>
      <c r="I289" s="1">
        <f t="shared" si="16"/>
        <v>0.2951127819548872</v>
      </c>
      <c r="J289" t="s">
        <v>88</v>
      </c>
      <c r="K289">
        <f t="shared" si="18"/>
        <v>1033057</v>
      </c>
      <c r="L289" s="1">
        <f t="shared" si="19"/>
        <v>0.9903415866831811</v>
      </c>
      <c r="N289" s="1">
        <f t="shared" si="17"/>
        <v>0.0013947904878932591</v>
      </c>
      <c r="O289" s="1">
        <f t="shared" si="20"/>
        <v>0.9900519959269689</v>
      </c>
      <c r="Q289" s="1"/>
      <c r="R289" s="1"/>
    </row>
    <row r="290" spans="1:18" ht="12.75">
      <c r="A290" s="6"/>
      <c r="B290" s="10" t="s">
        <v>50</v>
      </c>
      <c r="C290" s="11">
        <v>4196</v>
      </c>
      <c r="D290" s="11"/>
      <c r="E290" s="11"/>
      <c r="F290" s="13">
        <v>3038</v>
      </c>
      <c r="H290">
        <f t="shared" si="15"/>
        <v>1158</v>
      </c>
      <c r="I290" s="1">
        <f t="shared" si="16"/>
        <v>0.38117182356813695</v>
      </c>
      <c r="J290" t="s">
        <v>88</v>
      </c>
      <c r="K290">
        <f t="shared" si="18"/>
        <v>1034215</v>
      </c>
      <c r="L290" s="1">
        <f t="shared" si="19"/>
        <v>0.9914517050574616</v>
      </c>
      <c r="N290" s="1">
        <f t="shared" si="17"/>
        <v>0.0010617817284470454</v>
      </c>
      <c r="O290" s="1">
        <f t="shared" si="20"/>
        <v>0.991113777655416</v>
      </c>
      <c r="Q290" s="1"/>
      <c r="R290" s="1"/>
    </row>
    <row r="291" spans="1:18" ht="12.75">
      <c r="A291" s="6"/>
      <c r="B291" s="10" t="s">
        <v>74</v>
      </c>
      <c r="C291" s="11">
        <v>3396</v>
      </c>
      <c r="D291" s="11"/>
      <c r="E291" s="11"/>
      <c r="F291" s="13">
        <v>2326</v>
      </c>
      <c r="H291">
        <f t="shared" si="15"/>
        <v>1070</v>
      </c>
      <c r="I291" s="1">
        <f t="shared" si="16"/>
        <v>0.46001719690455717</v>
      </c>
      <c r="J291" t="s">
        <v>88</v>
      </c>
      <c r="K291">
        <f t="shared" si="18"/>
        <v>1035285</v>
      </c>
      <c r="L291" s="1">
        <f t="shared" si="19"/>
        <v>0.9924774621045084</v>
      </c>
      <c r="N291" s="1">
        <f t="shared" si="17"/>
        <v>0.0008593447926134811</v>
      </c>
      <c r="O291" s="1">
        <f t="shared" si="20"/>
        <v>0.9919731224480295</v>
      </c>
      <c r="Q291" s="1"/>
      <c r="R291" s="1"/>
    </row>
    <row r="292" spans="1:18" ht="12.75">
      <c r="A292" s="6"/>
      <c r="B292" s="10" t="s">
        <v>29</v>
      </c>
      <c r="C292" s="11">
        <v>3472</v>
      </c>
      <c r="D292" s="11"/>
      <c r="E292" s="11"/>
      <c r="F292" s="13">
        <v>2448</v>
      </c>
      <c r="H292">
        <f t="shared" si="15"/>
        <v>1024</v>
      </c>
      <c r="I292" s="1">
        <f t="shared" si="16"/>
        <v>0.41830065359477125</v>
      </c>
      <c r="J292" t="s">
        <v>88</v>
      </c>
      <c r="K292">
        <f t="shared" si="18"/>
        <v>1036309</v>
      </c>
      <c r="L292" s="1">
        <f t="shared" si="19"/>
        <v>0.9934591211850465</v>
      </c>
      <c r="N292" s="1">
        <f t="shared" si="17"/>
        <v>0.0008785763015176697</v>
      </c>
      <c r="O292" s="1">
        <f t="shared" si="20"/>
        <v>0.9928516987495472</v>
      </c>
      <c r="Q292" s="1"/>
      <c r="R292" s="1"/>
    </row>
    <row r="293" spans="1:18" ht="12.75">
      <c r="A293" s="6"/>
      <c r="B293" s="10" t="s">
        <v>36</v>
      </c>
      <c r="C293" s="11">
        <v>5756</v>
      </c>
      <c r="D293" s="11"/>
      <c r="E293" s="11"/>
      <c r="F293" s="13">
        <v>4743</v>
      </c>
      <c r="H293">
        <f t="shared" si="15"/>
        <v>1013</v>
      </c>
      <c r="I293" s="1">
        <f t="shared" si="16"/>
        <v>0.21357790427999157</v>
      </c>
      <c r="J293" t="s">
        <v>88</v>
      </c>
      <c r="K293">
        <f t="shared" si="18"/>
        <v>1037322</v>
      </c>
      <c r="L293" s="1">
        <f t="shared" si="19"/>
        <v>0.9944302350996805</v>
      </c>
      <c r="N293" s="1">
        <f t="shared" si="17"/>
        <v>0.0014565337533224963</v>
      </c>
      <c r="O293" s="1">
        <f t="shared" si="20"/>
        <v>0.9943082325028696</v>
      </c>
      <c r="Q293" s="1"/>
      <c r="R293" s="1"/>
    </row>
    <row r="294" spans="1:18" ht="12.75">
      <c r="A294" s="6"/>
      <c r="B294" s="10" t="s">
        <v>18</v>
      </c>
      <c r="C294" s="11">
        <v>3780</v>
      </c>
      <c r="D294" s="11"/>
      <c r="E294" s="11"/>
      <c r="F294" s="13">
        <v>2873</v>
      </c>
      <c r="H294">
        <f t="shared" si="15"/>
        <v>907</v>
      </c>
      <c r="I294" s="1">
        <f t="shared" si="16"/>
        <v>0.31569787678384964</v>
      </c>
      <c r="J294" t="s">
        <v>88</v>
      </c>
      <c r="K294">
        <f t="shared" si="18"/>
        <v>1038229</v>
      </c>
      <c r="L294" s="1">
        <f t="shared" si="19"/>
        <v>0.9952997319610557</v>
      </c>
      <c r="N294" s="1">
        <f t="shared" si="17"/>
        <v>0.000956514521813592</v>
      </c>
      <c r="O294" s="1">
        <f t="shared" si="20"/>
        <v>0.9952647470246831</v>
      </c>
      <c r="Q294" s="1"/>
      <c r="R294" s="1"/>
    </row>
    <row r="295" spans="1:18" ht="12.75">
      <c r="A295" s="6"/>
      <c r="B295" s="10" t="s">
        <v>43</v>
      </c>
      <c r="C295" s="11">
        <v>3298</v>
      </c>
      <c r="D295" s="11"/>
      <c r="E295" s="11"/>
      <c r="F295" s="13">
        <v>2481</v>
      </c>
      <c r="H295">
        <f t="shared" si="15"/>
        <v>817</v>
      </c>
      <c r="I295" s="1">
        <f aca="true" t="shared" si="21" ref="I295:I300">H295/F295</f>
        <v>0.32930270052398225</v>
      </c>
      <c r="J295" t="s">
        <v>88</v>
      </c>
      <c r="K295">
        <f t="shared" si="18"/>
        <v>1039046</v>
      </c>
      <c r="L295" s="1">
        <f t="shared" si="19"/>
        <v>0.9960829501923055</v>
      </c>
      <c r="N295" s="1">
        <f t="shared" si="17"/>
        <v>0.0008345462679738695</v>
      </c>
      <c r="O295" s="1">
        <f t="shared" si="20"/>
        <v>0.996099293292657</v>
      </c>
      <c r="Q295" s="1"/>
      <c r="R295" s="1"/>
    </row>
    <row r="296" spans="1:18" ht="12.75">
      <c r="A296" s="6"/>
      <c r="B296" s="10" t="s">
        <v>44</v>
      </c>
      <c r="C296" s="11">
        <v>2460</v>
      </c>
      <c r="D296" s="11"/>
      <c r="E296" s="11"/>
      <c r="F296" s="13">
        <v>1669</v>
      </c>
      <c r="H296">
        <f t="shared" si="15"/>
        <v>791</v>
      </c>
      <c r="I296" s="1">
        <f t="shared" si="21"/>
        <v>0.47393648891551826</v>
      </c>
      <c r="J296" t="s">
        <v>88</v>
      </c>
      <c r="K296">
        <f t="shared" si="18"/>
        <v>1039837</v>
      </c>
      <c r="L296" s="1">
        <f t="shared" si="19"/>
        <v>0.9968412434859635</v>
      </c>
      <c r="N296" s="1">
        <f t="shared" si="17"/>
        <v>0.0006224935776882106</v>
      </c>
      <c r="O296" s="1">
        <f t="shared" si="20"/>
        <v>0.9967217868703452</v>
      </c>
      <c r="Q296" s="1"/>
      <c r="R296" s="1"/>
    </row>
    <row r="297" spans="1:18" ht="12.75">
      <c r="A297" s="6"/>
      <c r="B297" s="10" t="s">
        <v>34</v>
      </c>
      <c r="C297" s="11">
        <v>2792</v>
      </c>
      <c r="D297" s="11"/>
      <c r="E297" s="11"/>
      <c r="F297" s="13">
        <v>2153</v>
      </c>
      <c r="H297">
        <f t="shared" si="15"/>
        <v>639</v>
      </c>
      <c r="I297" s="1">
        <f t="shared" si="21"/>
        <v>0.29679516953088714</v>
      </c>
      <c r="J297" t="s">
        <v>88</v>
      </c>
      <c r="K297">
        <f t="shared" si="18"/>
        <v>1040476</v>
      </c>
      <c r="L297" s="1">
        <f>K297/1043132</f>
        <v>0.997453821759854</v>
      </c>
      <c r="N297" s="1">
        <f t="shared" si="17"/>
        <v>0.0007065049060591399</v>
      </c>
      <c r="O297" s="1">
        <f>N297+O296</f>
        <v>0.9974282917764044</v>
      </c>
      <c r="Q297" s="1"/>
      <c r="R297" s="1"/>
    </row>
    <row r="298" spans="1:18" ht="12.75">
      <c r="A298" s="6"/>
      <c r="B298" s="10" t="s">
        <v>49</v>
      </c>
      <c r="C298" s="11">
        <v>1927</v>
      </c>
      <c r="D298" s="11"/>
      <c r="E298" s="11"/>
      <c r="F298" s="13">
        <v>1316</v>
      </c>
      <c r="H298">
        <f t="shared" si="15"/>
        <v>611</v>
      </c>
      <c r="I298" s="1">
        <f t="shared" si="21"/>
        <v>0.4642857142857143</v>
      </c>
      <c r="J298" t="s">
        <v>88</v>
      </c>
      <c r="K298">
        <f t="shared" si="18"/>
        <v>1041087</v>
      </c>
      <c r="L298" s="1">
        <f>K298/1043132</f>
        <v>0.998039557793261</v>
      </c>
      <c r="N298" s="1">
        <f t="shared" si="17"/>
        <v>0.00048761996918909834</v>
      </c>
      <c r="O298" s="1">
        <f>N298+O297</f>
        <v>0.9979159117455935</v>
      </c>
      <c r="Q298" s="1"/>
      <c r="R298" s="1"/>
    </row>
    <row r="299" spans="1:18" ht="12.75">
      <c r="A299" s="6"/>
      <c r="B299" s="10" t="s">
        <v>32</v>
      </c>
      <c r="C299" s="11">
        <v>1983</v>
      </c>
      <c r="D299" s="11"/>
      <c r="E299" s="11"/>
      <c r="F299" s="13">
        <v>1840</v>
      </c>
      <c r="H299">
        <f>C299-F299</f>
        <v>143</v>
      </c>
      <c r="I299" s="1">
        <f t="shared" si="21"/>
        <v>0.07771739130434782</v>
      </c>
      <c r="J299" t="s">
        <v>88</v>
      </c>
      <c r="K299">
        <f t="shared" si="18"/>
        <v>1041230</v>
      </c>
      <c r="L299" s="1">
        <f>K299/1043132</f>
        <v>0.9981766449500159</v>
      </c>
      <c r="N299" s="1">
        <f>C299/3951848</f>
        <v>0.0005017905546974479</v>
      </c>
      <c r="O299" s="1">
        <f>N299+O298</f>
        <v>0.9984177023002909</v>
      </c>
      <c r="Q299" s="1"/>
      <c r="R299" s="1"/>
    </row>
    <row r="300" spans="1:18" ht="12.75">
      <c r="A300" s="15"/>
      <c r="B300" s="16" t="s">
        <v>30</v>
      </c>
      <c r="C300" s="17">
        <v>6253</v>
      </c>
      <c r="D300" s="17"/>
      <c r="E300" s="17"/>
      <c r="F300" s="18">
        <v>4750</v>
      </c>
      <c r="H300">
        <f>C300-F300</f>
        <v>1503</v>
      </c>
      <c r="I300" s="1">
        <f t="shared" si="21"/>
        <v>0.31642105263157894</v>
      </c>
      <c r="J300" t="s">
        <v>88</v>
      </c>
      <c r="K300">
        <f>H300+K299</f>
        <v>1042733</v>
      </c>
      <c r="L300" s="1">
        <f>K300/1043132</f>
        <v>0.9996174980731106</v>
      </c>
      <c r="N300" s="1">
        <f>C300/3951848</f>
        <v>0.001582297699709098</v>
      </c>
      <c r="O300" s="1">
        <f>N300+O299</f>
        <v>1</v>
      </c>
      <c r="Q300" s="1"/>
      <c r="R300" s="1"/>
    </row>
    <row r="301" ht="12.75">
      <c r="I301" s="1"/>
    </row>
    <row r="302" ht="12.75">
      <c r="I302" s="1"/>
    </row>
    <row r="303" spans="1:9" ht="12.75">
      <c r="A303" t="s">
        <v>89</v>
      </c>
      <c r="I303" s="1"/>
    </row>
    <row r="304" ht="12.75">
      <c r="I304" s="1"/>
    </row>
    <row r="305" spans="1:9" ht="12.75">
      <c r="A305" s="4"/>
      <c r="B305" s="5"/>
      <c r="C305" s="2">
        <v>2004</v>
      </c>
      <c r="D305" s="2"/>
      <c r="E305" s="2"/>
      <c r="F305" s="3">
        <v>2000</v>
      </c>
      <c r="H305" t="s">
        <v>5</v>
      </c>
      <c r="I305" s="1" t="s">
        <v>6</v>
      </c>
    </row>
    <row r="306" spans="1:9" ht="12.75">
      <c r="A306" s="6"/>
      <c r="B306" s="7" t="s">
        <v>10</v>
      </c>
      <c r="C306" s="8" t="s">
        <v>11</v>
      </c>
      <c r="D306" s="8" t="s">
        <v>8</v>
      </c>
      <c r="E306" s="8"/>
      <c r="F306" s="9" t="s">
        <v>7</v>
      </c>
      <c r="I306" s="1"/>
    </row>
    <row r="307" spans="1:9" ht="12.75">
      <c r="A307" s="6" t="s">
        <v>90</v>
      </c>
      <c r="B307" s="7"/>
      <c r="C307" s="8"/>
      <c r="D307" s="8"/>
      <c r="E307" s="8"/>
      <c r="F307" s="9"/>
      <c r="I307" s="1"/>
    </row>
    <row r="308" spans="1:9" ht="12.75">
      <c r="A308" s="4"/>
      <c r="B308" s="25" t="s">
        <v>17</v>
      </c>
      <c r="C308" s="26">
        <v>243118</v>
      </c>
      <c r="D308" s="27">
        <v>451521</v>
      </c>
      <c r="E308" s="27">
        <f aca="true" t="shared" si="22" ref="E308:E371">C308-D308</f>
        <v>-208403</v>
      </c>
      <c r="F308" s="28">
        <v>177279</v>
      </c>
      <c r="H308">
        <f aca="true" t="shared" si="23" ref="H308:H378">C308-F308</f>
        <v>65839</v>
      </c>
      <c r="I308" s="1">
        <f aca="true" t="shared" si="24" ref="I308:I371">H308/F308</f>
        <v>0.3713863458164814</v>
      </c>
    </row>
    <row r="309" spans="1:9" ht="25.5">
      <c r="A309" s="6"/>
      <c r="B309" s="10" t="s">
        <v>61</v>
      </c>
      <c r="C309" s="11">
        <v>211894</v>
      </c>
      <c r="D309" s="29">
        <v>327698</v>
      </c>
      <c r="E309" s="29">
        <f t="shared" si="22"/>
        <v>-115804</v>
      </c>
      <c r="F309" s="13">
        <v>152846</v>
      </c>
      <c r="H309">
        <f t="shared" si="23"/>
        <v>59048</v>
      </c>
      <c r="I309" s="1">
        <f t="shared" si="24"/>
        <v>0.38632348900200203</v>
      </c>
    </row>
    <row r="310" spans="1:9" ht="25.5">
      <c r="A310" s="6"/>
      <c r="B310" s="10" t="s">
        <v>54</v>
      </c>
      <c r="C310" s="11">
        <v>358613</v>
      </c>
      <c r="D310" s="29">
        <v>406099</v>
      </c>
      <c r="E310" s="29">
        <f t="shared" si="22"/>
        <v>-47486</v>
      </c>
      <c r="F310" s="13">
        <v>289456</v>
      </c>
      <c r="H310">
        <f t="shared" si="23"/>
        <v>69157</v>
      </c>
      <c r="I310" s="1">
        <f t="shared" si="24"/>
        <v>0.23892059587640263</v>
      </c>
    </row>
    <row r="311" spans="1:9" ht="12.75">
      <c r="A311" s="6"/>
      <c r="B311" s="10" t="s">
        <v>47</v>
      </c>
      <c r="C311" s="11">
        <v>51594</v>
      </c>
      <c r="D311" s="12">
        <v>83830</v>
      </c>
      <c r="E311" s="12">
        <f t="shared" si="22"/>
        <v>-32236</v>
      </c>
      <c r="F311" s="13">
        <v>39053</v>
      </c>
      <c r="H311">
        <f t="shared" si="23"/>
        <v>12541</v>
      </c>
      <c r="I311" s="1">
        <f t="shared" si="24"/>
        <v>0.3211276982562159</v>
      </c>
    </row>
    <row r="312" spans="1:9" ht="12.75">
      <c r="A312" s="6"/>
      <c r="B312" s="10" t="s">
        <v>12</v>
      </c>
      <c r="C312" s="11">
        <v>47615</v>
      </c>
      <c r="D312" s="29">
        <v>62348</v>
      </c>
      <c r="E312" s="29">
        <f>C312-D312</f>
        <v>-14733</v>
      </c>
      <c r="F312" s="13">
        <v>34062</v>
      </c>
      <c r="H312">
        <f>C312-F312</f>
        <v>13553</v>
      </c>
      <c r="I312" s="1">
        <f>H312/F312</f>
        <v>0.3978920791497857</v>
      </c>
    </row>
    <row r="313" spans="1:9" ht="12.75">
      <c r="A313" s="6"/>
      <c r="B313" s="10" t="s">
        <v>30</v>
      </c>
      <c r="C313" s="11">
        <v>6253</v>
      </c>
      <c r="D313" s="29">
        <v>14629</v>
      </c>
      <c r="E313" s="29">
        <f t="shared" si="22"/>
        <v>-8376</v>
      </c>
      <c r="F313" s="13">
        <v>4750</v>
      </c>
      <c r="H313">
        <f t="shared" si="23"/>
        <v>1503</v>
      </c>
      <c r="I313" s="1">
        <f t="shared" si="24"/>
        <v>0.31642105263157894</v>
      </c>
    </row>
    <row r="314" spans="1:9" ht="12.75">
      <c r="A314" s="6"/>
      <c r="B314" s="10" t="s">
        <v>70</v>
      </c>
      <c r="C314" s="11">
        <v>47519</v>
      </c>
      <c r="D314" s="29">
        <v>51760</v>
      </c>
      <c r="E314" s="29">
        <f t="shared" si="22"/>
        <v>-4241</v>
      </c>
      <c r="F314" s="13">
        <v>34705</v>
      </c>
      <c r="H314">
        <f t="shared" si="23"/>
        <v>12814</v>
      </c>
      <c r="I314" s="1">
        <f t="shared" si="24"/>
        <v>0.36922633626278634</v>
      </c>
    </row>
    <row r="315" spans="1:9" ht="12.75">
      <c r="A315" s="6"/>
      <c r="B315" s="10" t="s">
        <v>75</v>
      </c>
      <c r="C315" s="11">
        <v>111544</v>
      </c>
      <c r="D315" s="29">
        <v>115319</v>
      </c>
      <c r="E315" s="29">
        <f t="shared" si="22"/>
        <v>-3775</v>
      </c>
      <c r="F315" s="13">
        <v>82214</v>
      </c>
      <c r="H315">
        <f t="shared" si="23"/>
        <v>29330</v>
      </c>
      <c r="I315" s="1">
        <f t="shared" si="24"/>
        <v>0.35675189140535674</v>
      </c>
    </row>
    <row r="316" spans="1:9" ht="12.75">
      <c r="A316" s="6"/>
      <c r="B316" s="10" t="s">
        <v>43</v>
      </c>
      <c r="C316" s="11">
        <v>3298</v>
      </c>
      <c r="D316" s="29">
        <v>4134</v>
      </c>
      <c r="E316" s="29">
        <f t="shared" si="22"/>
        <v>-836</v>
      </c>
      <c r="F316" s="13">
        <v>2481</v>
      </c>
      <c r="H316">
        <f t="shared" si="23"/>
        <v>817</v>
      </c>
      <c r="I316" s="1">
        <f t="shared" si="24"/>
        <v>0.32930270052398225</v>
      </c>
    </row>
    <row r="317" spans="1:9" ht="12.75">
      <c r="A317" s="6"/>
      <c r="B317" s="10" t="s">
        <v>59</v>
      </c>
      <c r="C317" s="11">
        <v>191389</v>
      </c>
      <c r="D317" s="29">
        <v>192030</v>
      </c>
      <c r="E317" s="29">
        <f t="shared" si="22"/>
        <v>-641</v>
      </c>
      <c r="F317" s="13">
        <v>134476</v>
      </c>
      <c r="H317">
        <f t="shared" si="23"/>
        <v>56913</v>
      </c>
      <c r="I317" s="1">
        <f t="shared" si="24"/>
        <v>0.4232205003123234</v>
      </c>
    </row>
    <row r="318" spans="1:9" ht="12.75">
      <c r="A318" s="6"/>
      <c r="B318" s="10" t="s">
        <v>55</v>
      </c>
      <c r="C318" s="11">
        <v>19462</v>
      </c>
      <c r="D318" s="12">
        <v>19649</v>
      </c>
      <c r="E318" s="12">
        <f t="shared" si="22"/>
        <v>-187</v>
      </c>
      <c r="F318" s="13">
        <v>16059</v>
      </c>
      <c r="H318">
        <f t="shared" si="23"/>
        <v>3403</v>
      </c>
      <c r="I318" s="1">
        <f t="shared" si="24"/>
        <v>0.21190609627000437</v>
      </c>
    </row>
    <row r="319" spans="1:9" ht="12.75">
      <c r="A319" s="6"/>
      <c r="B319" s="10"/>
      <c r="C319" s="11">
        <f>SUM(C308:C318)</f>
        <v>1292299</v>
      </c>
      <c r="D319" s="12">
        <f>SUM(D308:D318)</f>
        <v>1729017</v>
      </c>
      <c r="E319" s="12">
        <f>SUM(E308:E318)</f>
        <v>-436718</v>
      </c>
      <c r="F319" s="13">
        <f>SUM(F308:F318)</f>
        <v>967381</v>
      </c>
      <c r="H319">
        <f>SUM(H308:H318)</f>
        <v>324918</v>
      </c>
      <c r="I319" s="1">
        <f t="shared" si="24"/>
        <v>0.33587386975762396</v>
      </c>
    </row>
    <row r="320" spans="1:9" ht="12.75">
      <c r="A320" s="6" t="s">
        <v>91</v>
      </c>
      <c r="B320" s="10"/>
      <c r="C320" s="11"/>
      <c r="D320" s="12"/>
      <c r="E320" s="12"/>
      <c r="F320" s="13"/>
      <c r="I320" s="1"/>
    </row>
    <row r="321" spans="1:9" ht="12.75">
      <c r="A321" s="6"/>
      <c r="B321" s="10" t="s">
        <v>50</v>
      </c>
      <c r="C321" s="11">
        <v>4196</v>
      </c>
      <c r="D321" s="29">
        <v>4048</v>
      </c>
      <c r="E321" s="29">
        <f t="shared" si="22"/>
        <v>148</v>
      </c>
      <c r="F321" s="13">
        <v>3038</v>
      </c>
      <c r="H321">
        <f t="shared" si="23"/>
        <v>1158</v>
      </c>
      <c r="I321" s="1">
        <f t="shared" si="24"/>
        <v>0.38117182356813695</v>
      </c>
    </row>
    <row r="322" spans="1:9" ht="12.75">
      <c r="A322" s="6"/>
      <c r="B322" s="10" t="s">
        <v>63</v>
      </c>
      <c r="C322" s="11">
        <v>225627</v>
      </c>
      <c r="D322" s="29">
        <v>225367</v>
      </c>
      <c r="E322" s="29">
        <f t="shared" si="22"/>
        <v>260</v>
      </c>
      <c r="F322" s="13">
        <v>184884</v>
      </c>
      <c r="H322">
        <f t="shared" si="23"/>
        <v>40743</v>
      </c>
      <c r="I322" s="1">
        <f t="shared" si="24"/>
        <v>0.22037061076134223</v>
      </c>
    </row>
    <row r="323" spans="1:9" ht="12.75">
      <c r="A323" s="6"/>
      <c r="B323" s="10" t="s">
        <v>34</v>
      </c>
      <c r="C323" s="11">
        <v>2792</v>
      </c>
      <c r="D323" s="29">
        <v>2260</v>
      </c>
      <c r="E323" s="29">
        <f t="shared" si="22"/>
        <v>532</v>
      </c>
      <c r="F323" s="13">
        <v>2153</v>
      </c>
      <c r="H323">
        <f t="shared" si="23"/>
        <v>639</v>
      </c>
      <c r="I323" s="1">
        <f t="shared" si="24"/>
        <v>0.29679516953088714</v>
      </c>
    </row>
    <row r="324" spans="1:9" ht="12.75">
      <c r="A324" s="6"/>
      <c r="B324" s="10" t="s">
        <v>32</v>
      </c>
      <c r="C324" s="11">
        <v>1983</v>
      </c>
      <c r="D324" s="29">
        <v>1434</v>
      </c>
      <c r="E324" s="29">
        <f t="shared" si="22"/>
        <v>549</v>
      </c>
      <c r="F324" s="13">
        <v>1840</v>
      </c>
      <c r="H324">
        <f t="shared" si="23"/>
        <v>143</v>
      </c>
      <c r="I324" s="1">
        <f t="shared" si="24"/>
        <v>0.07771739130434782</v>
      </c>
    </row>
    <row r="325" spans="1:9" ht="12.75">
      <c r="A325" s="6"/>
      <c r="B325" s="10" t="s">
        <v>49</v>
      </c>
      <c r="C325" s="11">
        <v>1927</v>
      </c>
      <c r="D325" s="29">
        <v>1070</v>
      </c>
      <c r="E325" s="29">
        <f t="shared" si="22"/>
        <v>857</v>
      </c>
      <c r="F325" s="13">
        <v>1316</v>
      </c>
      <c r="H325">
        <f t="shared" si="23"/>
        <v>611</v>
      </c>
      <c r="I325" s="1">
        <f t="shared" si="24"/>
        <v>0.4642857142857143</v>
      </c>
    </row>
    <row r="326" spans="1:9" ht="12.75">
      <c r="A326" s="6"/>
      <c r="B326" s="10" t="s">
        <v>28</v>
      </c>
      <c r="C326" s="11">
        <v>19632</v>
      </c>
      <c r="D326" s="29">
        <v>18574</v>
      </c>
      <c r="E326" s="29">
        <f t="shared" si="22"/>
        <v>1058</v>
      </c>
      <c r="F326" s="13">
        <v>12608</v>
      </c>
      <c r="H326">
        <f t="shared" si="23"/>
        <v>7024</v>
      </c>
      <c r="I326" s="1">
        <f t="shared" si="24"/>
        <v>0.5571065989847716</v>
      </c>
    </row>
    <row r="327" spans="1:9" ht="12.75">
      <c r="A327" s="6"/>
      <c r="B327" s="10" t="s">
        <v>29</v>
      </c>
      <c r="C327" s="11">
        <v>3472</v>
      </c>
      <c r="D327" s="29">
        <v>2400</v>
      </c>
      <c r="E327" s="29">
        <f t="shared" si="22"/>
        <v>1072</v>
      </c>
      <c r="F327" s="13">
        <v>2448</v>
      </c>
      <c r="H327">
        <f t="shared" si="23"/>
        <v>1024</v>
      </c>
      <c r="I327" s="1">
        <f t="shared" si="24"/>
        <v>0.41830065359477125</v>
      </c>
    </row>
    <row r="328" spans="1:9" ht="12.75">
      <c r="A328" s="6"/>
      <c r="B328" s="10" t="s">
        <v>24</v>
      </c>
      <c r="C328" s="11">
        <v>5512</v>
      </c>
      <c r="D328" s="29">
        <v>3910</v>
      </c>
      <c r="E328" s="29">
        <f t="shared" si="22"/>
        <v>1602</v>
      </c>
      <c r="F328" s="13">
        <v>4256</v>
      </c>
      <c r="H328">
        <f t="shared" si="23"/>
        <v>1256</v>
      </c>
      <c r="I328" s="1">
        <f t="shared" si="24"/>
        <v>0.2951127819548872</v>
      </c>
    </row>
    <row r="329" spans="1:9" ht="12.75">
      <c r="A329" s="6"/>
      <c r="B329" s="10" t="s">
        <v>44</v>
      </c>
      <c r="C329" s="11">
        <v>2460</v>
      </c>
      <c r="D329" s="30">
        <v>845</v>
      </c>
      <c r="E329" s="29">
        <f t="shared" si="22"/>
        <v>1615</v>
      </c>
      <c r="F329" s="13">
        <v>1669</v>
      </c>
      <c r="H329">
        <f t="shared" si="23"/>
        <v>791</v>
      </c>
      <c r="I329" s="1">
        <f t="shared" si="24"/>
        <v>0.47393648891551826</v>
      </c>
    </row>
    <row r="330" spans="1:9" ht="12.75">
      <c r="A330" s="6"/>
      <c r="B330" s="10" t="s">
        <v>18</v>
      </c>
      <c r="C330" s="11">
        <v>3780</v>
      </c>
      <c r="D330" s="29">
        <v>2116</v>
      </c>
      <c r="E330" s="29">
        <f t="shared" si="22"/>
        <v>1664</v>
      </c>
      <c r="F330" s="13">
        <v>2873</v>
      </c>
      <c r="H330">
        <f t="shared" si="23"/>
        <v>907</v>
      </c>
      <c r="I330" s="1">
        <f t="shared" si="24"/>
        <v>0.31569787678384964</v>
      </c>
    </row>
    <row r="331" spans="1:9" ht="12.75">
      <c r="A331" s="6"/>
      <c r="B331" s="10" t="s">
        <v>36</v>
      </c>
      <c r="C331" s="11">
        <v>5756</v>
      </c>
      <c r="D331" s="29">
        <v>3960</v>
      </c>
      <c r="E331" s="29">
        <f t="shared" si="22"/>
        <v>1796</v>
      </c>
      <c r="F331" s="13">
        <v>4743</v>
      </c>
      <c r="H331">
        <f t="shared" si="23"/>
        <v>1013</v>
      </c>
      <c r="I331" s="1">
        <f t="shared" si="24"/>
        <v>0.21357790427999157</v>
      </c>
    </row>
    <row r="332" spans="1:9" ht="25.5">
      <c r="A332" s="6"/>
      <c r="B332" s="10" t="s">
        <v>58</v>
      </c>
      <c r="C332" s="11">
        <v>6987</v>
      </c>
      <c r="D332" s="29">
        <v>5151</v>
      </c>
      <c r="E332" s="29">
        <f t="shared" si="22"/>
        <v>1836</v>
      </c>
      <c r="F332" s="13">
        <v>5058</v>
      </c>
      <c r="H332">
        <f t="shared" si="23"/>
        <v>1929</v>
      </c>
      <c r="I332" s="1">
        <f t="shared" si="24"/>
        <v>0.38137603795966785</v>
      </c>
    </row>
    <row r="333" spans="1:9" ht="12.75">
      <c r="A333" s="6"/>
      <c r="B333" s="10" t="s">
        <v>76</v>
      </c>
      <c r="C333" s="11">
        <v>6777</v>
      </c>
      <c r="D333" s="29">
        <v>4896</v>
      </c>
      <c r="E333" s="29">
        <f t="shared" si="22"/>
        <v>1881</v>
      </c>
      <c r="F333" s="13">
        <v>4511</v>
      </c>
      <c r="H333">
        <f t="shared" si="23"/>
        <v>2266</v>
      </c>
      <c r="I333" s="1">
        <f t="shared" si="24"/>
        <v>0.5023276435380182</v>
      </c>
    </row>
    <row r="334" spans="1:9" ht="12.75">
      <c r="A334" s="6"/>
      <c r="B334" s="10" t="s">
        <v>74</v>
      </c>
      <c r="C334" s="11">
        <v>3396</v>
      </c>
      <c r="D334" s="29">
        <v>1251</v>
      </c>
      <c r="E334" s="29">
        <f t="shared" si="22"/>
        <v>2145</v>
      </c>
      <c r="F334" s="13">
        <v>2326</v>
      </c>
      <c r="H334">
        <f t="shared" si="23"/>
        <v>1070</v>
      </c>
      <c r="I334" s="1">
        <f t="shared" si="24"/>
        <v>0.46001719690455717</v>
      </c>
    </row>
    <row r="335" spans="1:9" ht="12.75">
      <c r="A335" s="6"/>
      <c r="B335" s="10" t="s">
        <v>33</v>
      </c>
      <c r="C335" s="11">
        <v>4794</v>
      </c>
      <c r="D335" s="29">
        <v>2398</v>
      </c>
      <c r="E335" s="29">
        <f t="shared" si="22"/>
        <v>2396</v>
      </c>
      <c r="F335" s="13">
        <v>3526</v>
      </c>
      <c r="H335">
        <f t="shared" si="23"/>
        <v>1268</v>
      </c>
      <c r="I335" s="1">
        <f t="shared" si="24"/>
        <v>0.35961429381735677</v>
      </c>
    </row>
    <row r="336" spans="1:9" ht="12.75">
      <c r="A336" s="6"/>
      <c r="B336" s="10" t="s">
        <v>73</v>
      </c>
      <c r="C336" s="11">
        <v>5466</v>
      </c>
      <c r="D336" s="29">
        <v>3049</v>
      </c>
      <c r="E336" s="29">
        <f t="shared" si="22"/>
        <v>2417</v>
      </c>
      <c r="F336" s="13">
        <v>4050</v>
      </c>
      <c r="H336">
        <f t="shared" si="23"/>
        <v>1416</v>
      </c>
      <c r="I336" s="1">
        <f t="shared" si="24"/>
        <v>0.3496296296296296</v>
      </c>
    </row>
    <row r="337" spans="1:9" ht="12.75">
      <c r="A337" s="6"/>
      <c r="B337" s="10" t="s">
        <v>25</v>
      </c>
      <c r="C337" s="11">
        <v>4433</v>
      </c>
      <c r="D337" s="29">
        <v>1959</v>
      </c>
      <c r="E337" s="29">
        <f t="shared" si="22"/>
        <v>2474</v>
      </c>
      <c r="F337" s="13">
        <v>2698</v>
      </c>
      <c r="H337">
        <f t="shared" si="23"/>
        <v>1735</v>
      </c>
      <c r="I337" s="1">
        <f t="shared" si="24"/>
        <v>0.6430689399555226</v>
      </c>
    </row>
    <row r="338" spans="1:9" ht="12.75">
      <c r="A338" s="6"/>
      <c r="B338" s="10" t="s">
        <v>35</v>
      </c>
      <c r="C338" s="11">
        <v>5047</v>
      </c>
      <c r="D338" s="29">
        <v>2148</v>
      </c>
      <c r="E338" s="29">
        <f t="shared" si="22"/>
        <v>2899</v>
      </c>
      <c r="F338" s="13">
        <v>3764</v>
      </c>
      <c r="H338">
        <f t="shared" si="23"/>
        <v>1283</v>
      </c>
      <c r="I338" s="1">
        <f t="shared" si="24"/>
        <v>0.34086078639744954</v>
      </c>
    </row>
    <row r="339" spans="1:9" ht="12.75">
      <c r="A339" s="6"/>
      <c r="B339" s="10" t="s">
        <v>31</v>
      </c>
      <c r="C339" s="11">
        <v>4934</v>
      </c>
      <c r="D339" s="29">
        <v>2016</v>
      </c>
      <c r="E339" s="29">
        <f t="shared" si="22"/>
        <v>2918</v>
      </c>
      <c r="F339" s="13">
        <v>3300</v>
      </c>
      <c r="H339">
        <f t="shared" si="23"/>
        <v>1634</v>
      </c>
      <c r="I339" s="1">
        <f t="shared" si="24"/>
        <v>0.4951515151515152</v>
      </c>
    </row>
    <row r="340" spans="1:9" ht="12.75">
      <c r="A340" s="6"/>
      <c r="B340" s="10" t="s">
        <v>15</v>
      </c>
      <c r="C340" s="11">
        <v>7553</v>
      </c>
      <c r="D340" s="29">
        <v>3244</v>
      </c>
      <c r="E340" s="29">
        <f t="shared" si="22"/>
        <v>4309</v>
      </c>
      <c r="F340" s="13">
        <v>5413</v>
      </c>
      <c r="H340">
        <f t="shared" si="23"/>
        <v>2140</v>
      </c>
      <c r="I340" s="1">
        <f t="shared" si="24"/>
        <v>0.39534454092000737</v>
      </c>
    </row>
    <row r="341" spans="1:9" ht="12.75">
      <c r="A341" s="6"/>
      <c r="B341" s="10" t="s">
        <v>48</v>
      </c>
      <c r="C341" s="11">
        <v>10408</v>
      </c>
      <c r="D341" s="29">
        <v>6073</v>
      </c>
      <c r="E341" s="29">
        <f t="shared" si="22"/>
        <v>4335</v>
      </c>
      <c r="F341" s="13">
        <v>6860</v>
      </c>
      <c r="H341">
        <f t="shared" si="23"/>
        <v>3548</v>
      </c>
      <c r="I341" s="1">
        <f t="shared" si="24"/>
        <v>0.5172011661807581</v>
      </c>
    </row>
    <row r="342" spans="1:9" ht="25.5">
      <c r="A342" s="6"/>
      <c r="B342" s="10" t="s">
        <v>78</v>
      </c>
      <c r="C342" s="11">
        <v>7368</v>
      </c>
      <c r="D342" s="29">
        <v>2912</v>
      </c>
      <c r="E342" s="29">
        <f t="shared" si="22"/>
        <v>4456</v>
      </c>
      <c r="F342" s="13">
        <v>4983</v>
      </c>
      <c r="H342">
        <f t="shared" si="23"/>
        <v>2385</v>
      </c>
      <c r="I342" s="1">
        <f t="shared" si="24"/>
        <v>0.4786273329319687</v>
      </c>
    </row>
    <row r="343" spans="1:9" ht="12.75">
      <c r="A343" s="6"/>
      <c r="B343" s="10" t="s">
        <v>60</v>
      </c>
      <c r="C343" s="11">
        <v>43108</v>
      </c>
      <c r="D343" s="29">
        <v>38617</v>
      </c>
      <c r="E343" s="29">
        <f t="shared" si="22"/>
        <v>4491</v>
      </c>
      <c r="F343" s="13">
        <v>26216</v>
      </c>
      <c r="H343">
        <f t="shared" si="23"/>
        <v>16892</v>
      </c>
      <c r="I343" s="1">
        <f t="shared" si="24"/>
        <v>0.6443393347574</v>
      </c>
    </row>
    <row r="344" spans="1:9" ht="12.75">
      <c r="A344" s="6"/>
      <c r="B344" s="10" t="s">
        <v>42</v>
      </c>
      <c r="C344" s="11">
        <v>12115</v>
      </c>
      <c r="D344" s="29">
        <v>7552</v>
      </c>
      <c r="E344" s="29">
        <f t="shared" si="22"/>
        <v>4563</v>
      </c>
      <c r="F344" s="13">
        <v>9138</v>
      </c>
      <c r="H344">
        <f t="shared" si="23"/>
        <v>2977</v>
      </c>
      <c r="I344" s="1">
        <f t="shared" si="24"/>
        <v>0.32578244692492886</v>
      </c>
    </row>
    <row r="345" spans="1:9" ht="12.75">
      <c r="A345" s="6"/>
      <c r="B345" s="10" t="s">
        <v>40</v>
      </c>
      <c r="C345" s="11">
        <v>6410</v>
      </c>
      <c r="D345" s="29">
        <v>1810</v>
      </c>
      <c r="E345" s="29">
        <f t="shared" si="22"/>
        <v>4600</v>
      </c>
      <c r="F345" s="13">
        <v>4985</v>
      </c>
      <c r="H345">
        <f t="shared" si="23"/>
        <v>1425</v>
      </c>
      <c r="I345" s="1">
        <f t="shared" si="24"/>
        <v>0.2858575727181545</v>
      </c>
    </row>
    <row r="346" spans="1:9" ht="12.75">
      <c r="A346" s="6"/>
      <c r="B346" s="10" t="s">
        <v>37</v>
      </c>
      <c r="C346" s="11">
        <v>40137</v>
      </c>
      <c r="D346" s="29">
        <v>35006</v>
      </c>
      <c r="E346" s="29">
        <f t="shared" si="22"/>
        <v>5131</v>
      </c>
      <c r="F346" s="13">
        <v>30646</v>
      </c>
      <c r="H346">
        <f t="shared" si="23"/>
        <v>9491</v>
      </c>
      <c r="I346" s="1">
        <f t="shared" si="24"/>
        <v>0.3096978398485936</v>
      </c>
    </row>
    <row r="347" spans="1:9" ht="12.75">
      <c r="A347" s="6"/>
      <c r="B347" s="10" t="s">
        <v>13</v>
      </c>
      <c r="C347" s="11">
        <v>7738</v>
      </c>
      <c r="D347" s="12">
        <v>2180</v>
      </c>
      <c r="E347" s="12">
        <f t="shared" si="22"/>
        <v>5558</v>
      </c>
      <c r="F347" s="13">
        <v>5610</v>
      </c>
      <c r="H347">
        <f t="shared" si="23"/>
        <v>2128</v>
      </c>
      <c r="I347" s="1">
        <f t="shared" si="24"/>
        <v>0.37932263814616757</v>
      </c>
    </row>
    <row r="348" spans="1:9" ht="12.75">
      <c r="A348" s="6"/>
      <c r="B348" s="10" t="s">
        <v>65</v>
      </c>
      <c r="C348" s="11">
        <v>18305</v>
      </c>
      <c r="D348" s="29">
        <v>12409</v>
      </c>
      <c r="E348" s="29">
        <f t="shared" si="22"/>
        <v>5896</v>
      </c>
      <c r="F348" s="13">
        <v>13439</v>
      </c>
      <c r="H348">
        <f t="shared" si="23"/>
        <v>4866</v>
      </c>
      <c r="I348" s="1">
        <f t="shared" si="24"/>
        <v>0.3620805119428529</v>
      </c>
    </row>
    <row r="349" spans="1:9" ht="25.5">
      <c r="A349" s="6"/>
      <c r="B349" s="10" t="s">
        <v>72</v>
      </c>
      <c r="C349" s="11">
        <v>11153</v>
      </c>
      <c r="D349" s="29">
        <v>4521</v>
      </c>
      <c r="E349" s="29">
        <f t="shared" si="22"/>
        <v>6632</v>
      </c>
      <c r="F349" s="13">
        <v>8014</v>
      </c>
      <c r="H349">
        <f t="shared" si="23"/>
        <v>3139</v>
      </c>
      <c r="I349" s="1">
        <f t="shared" si="24"/>
        <v>0.39168954329922634</v>
      </c>
    </row>
    <row r="350" spans="1:9" ht="12.75">
      <c r="A350" s="6"/>
      <c r="B350" s="10" t="s">
        <v>71</v>
      </c>
      <c r="C350" s="11">
        <v>19795</v>
      </c>
      <c r="D350" s="29">
        <v>11584</v>
      </c>
      <c r="E350" s="29">
        <f t="shared" si="22"/>
        <v>8211</v>
      </c>
      <c r="F350" s="13">
        <v>12126</v>
      </c>
      <c r="H350">
        <f t="shared" si="23"/>
        <v>7669</v>
      </c>
      <c r="I350" s="1">
        <f t="shared" si="24"/>
        <v>0.63244268513937</v>
      </c>
    </row>
    <row r="351" spans="1:9" ht="12.75">
      <c r="A351" s="6"/>
      <c r="B351" s="10" t="s">
        <v>23</v>
      </c>
      <c r="C351" s="11">
        <v>16753</v>
      </c>
      <c r="D351" s="29">
        <v>8029</v>
      </c>
      <c r="E351" s="29">
        <f t="shared" si="22"/>
        <v>8724</v>
      </c>
      <c r="F351" s="13">
        <v>10964</v>
      </c>
      <c r="H351">
        <f t="shared" si="23"/>
        <v>5789</v>
      </c>
      <c r="I351" s="1">
        <f t="shared" si="24"/>
        <v>0.5280007296607078</v>
      </c>
    </row>
    <row r="352" spans="1:9" ht="12.75">
      <c r="A352" s="6"/>
      <c r="B352" s="10" t="s">
        <v>19</v>
      </c>
      <c r="C352" s="11">
        <v>44402</v>
      </c>
      <c r="D352" s="29">
        <v>34227</v>
      </c>
      <c r="E352" s="29">
        <f t="shared" si="22"/>
        <v>10175</v>
      </c>
      <c r="F352" s="13">
        <v>35419</v>
      </c>
      <c r="H352">
        <f t="shared" si="23"/>
        <v>8983</v>
      </c>
      <c r="I352" s="1">
        <f t="shared" si="24"/>
        <v>0.25362093791467855</v>
      </c>
    </row>
    <row r="353" spans="1:9" ht="12.75">
      <c r="A353" s="6"/>
      <c r="B353" s="10" t="s">
        <v>20</v>
      </c>
      <c r="C353" s="11">
        <v>39498</v>
      </c>
      <c r="D353" s="12">
        <v>29274</v>
      </c>
      <c r="E353" s="12">
        <f t="shared" si="22"/>
        <v>10224</v>
      </c>
      <c r="F353" s="13">
        <v>29744</v>
      </c>
      <c r="H353">
        <f t="shared" si="23"/>
        <v>9754</v>
      </c>
      <c r="I353" s="1">
        <f t="shared" si="24"/>
        <v>0.32793168370091447</v>
      </c>
    </row>
    <row r="354" spans="1:9" ht="12.75">
      <c r="A354" s="6"/>
      <c r="B354" s="10" t="s">
        <v>38</v>
      </c>
      <c r="C354" s="11">
        <v>25874</v>
      </c>
      <c r="D354" s="29">
        <v>15346</v>
      </c>
      <c r="E354" s="29">
        <f t="shared" si="22"/>
        <v>10528</v>
      </c>
      <c r="F354" s="13">
        <v>20196</v>
      </c>
      <c r="H354">
        <f t="shared" si="23"/>
        <v>5678</v>
      </c>
      <c r="I354" s="1">
        <f t="shared" si="24"/>
        <v>0.28114478114478114</v>
      </c>
    </row>
    <row r="355" spans="1:9" ht="12.75">
      <c r="A355" s="6"/>
      <c r="B355" s="10" t="s">
        <v>53</v>
      </c>
      <c r="C355" s="11">
        <v>41350</v>
      </c>
      <c r="D355" s="12">
        <v>30197</v>
      </c>
      <c r="E355" s="12">
        <f t="shared" si="22"/>
        <v>11153</v>
      </c>
      <c r="F355" s="13">
        <v>33864</v>
      </c>
      <c r="H355">
        <f t="shared" si="23"/>
        <v>7486</v>
      </c>
      <c r="I355" s="1">
        <f t="shared" si="24"/>
        <v>0.22106071344200331</v>
      </c>
    </row>
    <row r="356" spans="1:9" ht="12.75">
      <c r="A356" s="6"/>
      <c r="B356" s="10" t="s">
        <v>77</v>
      </c>
      <c r="C356" s="11">
        <v>17553</v>
      </c>
      <c r="D356" s="29">
        <v>6213</v>
      </c>
      <c r="E356" s="29">
        <f t="shared" si="22"/>
        <v>11340</v>
      </c>
      <c r="F356" s="13">
        <v>12176</v>
      </c>
      <c r="H356">
        <f t="shared" si="23"/>
        <v>5377</v>
      </c>
      <c r="I356" s="1">
        <f t="shared" si="24"/>
        <v>0.4416064388961892</v>
      </c>
    </row>
    <row r="357" spans="1:9" ht="25.5">
      <c r="A357" s="6"/>
      <c r="B357" s="10" t="s">
        <v>41</v>
      </c>
      <c r="C357" s="11">
        <v>36869</v>
      </c>
      <c r="D357" s="29">
        <v>23932</v>
      </c>
      <c r="E357" s="29">
        <f t="shared" si="22"/>
        <v>12937</v>
      </c>
      <c r="F357" s="13">
        <v>28627</v>
      </c>
      <c r="H357">
        <f t="shared" si="23"/>
        <v>8242</v>
      </c>
      <c r="I357" s="1">
        <f t="shared" si="24"/>
        <v>0.28791001502078456</v>
      </c>
    </row>
    <row r="358" spans="1:9" ht="12.75">
      <c r="A358" s="6"/>
      <c r="B358" s="10" t="s">
        <v>56</v>
      </c>
      <c r="C358" s="11">
        <v>23732</v>
      </c>
      <c r="D358" s="29">
        <v>8545</v>
      </c>
      <c r="E358" s="29">
        <f t="shared" si="22"/>
        <v>15187</v>
      </c>
      <c r="F358" s="13">
        <v>16404</v>
      </c>
      <c r="H358">
        <f t="shared" si="23"/>
        <v>7328</v>
      </c>
      <c r="I358" s="1">
        <f t="shared" si="24"/>
        <v>0.4467203121189954</v>
      </c>
    </row>
    <row r="359" spans="1:9" ht="12.75">
      <c r="A359" s="6"/>
      <c r="B359" s="10" t="s">
        <v>67</v>
      </c>
      <c r="C359" s="11">
        <v>104630</v>
      </c>
      <c r="D359" s="29">
        <v>88382</v>
      </c>
      <c r="E359" s="29">
        <f t="shared" si="22"/>
        <v>16248</v>
      </c>
      <c r="F359" s="13">
        <v>83100</v>
      </c>
      <c r="H359">
        <f t="shared" si="23"/>
        <v>21530</v>
      </c>
      <c r="I359" s="1">
        <f t="shared" si="24"/>
        <v>0.25908543922984356</v>
      </c>
    </row>
    <row r="360" spans="1:9" ht="12.75">
      <c r="A360" s="6"/>
      <c r="B360" s="10" t="s">
        <v>62</v>
      </c>
      <c r="C360" s="11">
        <v>103198</v>
      </c>
      <c r="D360" s="29">
        <v>84731</v>
      </c>
      <c r="E360" s="29">
        <f t="shared" si="22"/>
        <v>18467</v>
      </c>
      <c r="F360" s="13">
        <v>68581</v>
      </c>
      <c r="H360">
        <f t="shared" si="23"/>
        <v>34617</v>
      </c>
      <c r="I360" s="1">
        <f t="shared" si="24"/>
        <v>0.5047607938058646</v>
      </c>
    </row>
    <row r="361" spans="1:9" ht="12.75">
      <c r="A361" s="6"/>
      <c r="B361" s="10" t="s">
        <v>51</v>
      </c>
      <c r="C361" s="11">
        <v>81272</v>
      </c>
      <c r="D361" s="29">
        <v>61228</v>
      </c>
      <c r="E361" s="29">
        <f t="shared" si="22"/>
        <v>20044</v>
      </c>
      <c r="F361" s="13">
        <v>57948</v>
      </c>
      <c r="H361">
        <f t="shared" si="23"/>
        <v>23324</v>
      </c>
      <c r="I361" s="1">
        <f t="shared" si="24"/>
        <v>0.4024987920204321</v>
      </c>
    </row>
    <row r="362" spans="1:9" ht="12.75">
      <c r="A362" s="6"/>
      <c r="B362" s="10" t="s">
        <v>52</v>
      </c>
      <c r="C362" s="11">
        <v>81267</v>
      </c>
      <c r="D362" s="29">
        <v>57255</v>
      </c>
      <c r="E362" s="29">
        <f t="shared" si="22"/>
        <v>24012</v>
      </c>
      <c r="F362" s="13">
        <v>55135</v>
      </c>
      <c r="H362">
        <f t="shared" si="23"/>
        <v>26132</v>
      </c>
      <c r="I362" s="1">
        <f t="shared" si="24"/>
        <v>0.4739639067742813</v>
      </c>
    </row>
    <row r="363" spans="1:9" ht="12.75">
      <c r="A363" s="6"/>
      <c r="B363" s="10" t="s">
        <v>45</v>
      </c>
      <c r="C363" s="11">
        <v>74382</v>
      </c>
      <c r="D363" s="29">
        <v>48216</v>
      </c>
      <c r="E363" s="29">
        <f t="shared" si="22"/>
        <v>26166</v>
      </c>
      <c r="F363" s="13">
        <v>49963</v>
      </c>
      <c r="H363">
        <f t="shared" si="23"/>
        <v>24419</v>
      </c>
      <c r="I363" s="1">
        <f t="shared" si="24"/>
        <v>0.48874166883493786</v>
      </c>
    </row>
    <row r="364" spans="1:9" ht="12.75">
      <c r="A364" s="6"/>
      <c r="B364" s="10" t="s">
        <v>68</v>
      </c>
      <c r="C364" s="11">
        <v>108126</v>
      </c>
      <c r="D364" s="29">
        <v>76938</v>
      </c>
      <c r="E364" s="29">
        <f t="shared" si="22"/>
        <v>31188</v>
      </c>
      <c r="F364" s="13">
        <v>75293</v>
      </c>
      <c r="H364">
        <f t="shared" si="23"/>
        <v>32833</v>
      </c>
      <c r="I364" s="1">
        <f t="shared" si="24"/>
        <v>0.4360697541604133</v>
      </c>
    </row>
    <row r="365" spans="1:9" ht="25.5">
      <c r="A365" s="6"/>
      <c r="B365" s="10" t="s">
        <v>39</v>
      </c>
      <c r="C365" s="11">
        <v>244606</v>
      </c>
      <c r="D365" s="29">
        <v>213413</v>
      </c>
      <c r="E365" s="29">
        <f t="shared" si="22"/>
        <v>31193</v>
      </c>
      <c r="F365" s="13">
        <v>180713</v>
      </c>
      <c r="H365">
        <f t="shared" si="23"/>
        <v>63893</v>
      </c>
      <c r="I365" s="1">
        <f t="shared" si="24"/>
        <v>0.35356061821783713</v>
      </c>
    </row>
    <row r="366" spans="1:9" ht="12.75">
      <c r="A366" s="6"/>
      <c r="B366" s="10" t="s">
        <v>14</v>
      </c>
      <c r="C366" s="11">
        <v>53388</v>
      </c>
      <c r="D366" s="29">
        <v>21058</v>
      </c>
      <c r="E366" s="29">
        <f t="shared" si="22"/>
        <v>32330</v>
      </c>
      <c r="F366" s="13">
        <v>38637</v>
      </c>
      <c r="H366">
        <f t="shared" si="23"/>
        <v>14751</v>
      </c>
      <c r="I366" s="1">
        <f t="shared" si="24"/>
        <v>0.3817843000232937</v>
      </c>
    </row>
    <row r="367" spans="1:9" ht="12.75">
      <c r="A367" s="6"/>
      <c r="B367" s="10" t="s">
        <v>69</v>
      </c>
      <c r="C367" s="11">
        <v>59178</v>
      </c>
      <c r="D367" s="29">
        <v>26389</v>
      </c>
      <c r="E367" s="29">
        <f t="shared" si="22"/>
        <v>32789</v>
      </c>
      <c r="F367" s="13">
        <v>39497</v>
      </c>
      <c r="H367">
        <f t="shared" si="23"/>
        <v>19681</v>
      </c>
      <c r="I367" s="1">
        <f t="shared" si="24"/>
        <v>0.4982910094437552</v>
      </c>
    </row>
    <row r="368" spans="1:9" ht="25.5">
      <c r="A368" s="6"/>
      <c r="B368" s="10" t="s">
        <v>66</v>
      </c>
      <c r="C368" s="11">
        <v>51988</v>
      </c>
      <c r="D368" s="29">
        <v>14637</v>
      </c>
      <c r="E368" s="29">
        <f t="shared" si="22"/>
        <v>37351</v>
      </c>
      <c r="F368" s="13">
        <v>36248</v>
      </c>
      <c r="H368">
        <f t="shared" si="23"/>
        <v>15740</v>
      </c>
      <c r="I368" s="1">
        <f t="shared" si="24"/>
        <v>0.43423085411608914</v>
      </c>
    </row>
    <row r="369" spans="1:9" ht="12.75">
      <c r="A369" s="6"/>
      <c r="B369" s="10" t="s">
        <v>64</v>
      </c>
      <c r="C369" s="11">
        <v>123532</v>
      </c>
      <c r="D369" s="29">
        <v>85983</v>
      </c>
      <c r="E369" s="29">
        <f t="shared" si="22"/>
        <v>37549</v>
      </c>
      <c r="F369" s="13">
        <v>90101</v>
      </c>
      <c r="H369">
        <f t="shared" si="23"/>
        <v>33431</v>
      </c>
      <c r="I369" s="1">
        <f t="shared" si="24"/>
        <v>0.3710391671568573</v>
      </c>
    </row>
    <row r="370" spans="1:9" ht="12.75">
      <c r="A370" s="6"/>
      <c r="B370" s="10" t="s">
        <v>22</v>
      </c>
      <c r="C370" s="11">
        <v>83485</v>
      </c>
      <c r="D370" s="29">
        <v>43713</v>
      </c>
      <c r="E370" s="29">
        <f t="shared" si="22"/>
        <v>39772</v>
      </c>
      <c r="F370" s="13">
        <v>60426</v>
      </c>
      <c r="H370">
        <f t="shared" si="23"/>
        <v>23059</v>
      </c>
      <c r="I370" s="1">
        <f t="shared" si="24"/>
        <v>0.3816072551550657</v>
      </c>
    </row>
    <row r="371" spans="1:9" ht="12.75">
      <c r="A371" s="6"/>
      <c r="B371" s="10" t="s">
        <v>16</v>
      </c>
      <c r="C371" s="11">
        <v>152838</v>
      </c>
      <c r="D371" s="29">
        <v>110153</v>
      </c>
      <c r="E371" s="29">
        <f t="shared" si="22"/>
        <v>42685</v>
      </c>
      <c r="F371" s="13">
        <v>115185</v>
      </c>
      <c r="H371">
        <f t="shared" si="23"/>
        <v>37653</v>
      </c>
      <c r="I371" s="1">
        <f t="shared" si="24"/>
        <v>0.3268915223336372</v>
      </c>
    </row>
    <row r="372" spans="1:9" ht="12.75">
      <c r="A372" s="6"/>
      <c r="B372" s="10" t="s">
        <v>21</v>
      </c>
      <c r="C372" s="11">
        <v>61881</v>
      </c>
      <c r="D372" s="29">
        <v>18905</v>
      </c>
      <c r="E372" s="29">
        <f>C372-D372</f>
        <v>42976</v>
      </c>
      <c r="F372" s="13">
        <v>41745</v>
      </c>
      <c r="H372">
        <f t="shared" si="23"/>
        <v>20136</v>
      </c>
      <c r="I372" s="1">
        <f aca="true" t="shared" si="25" ref="I372:I377">H372/F372</f>
        <v>0.48235716852317645</v>
      </c>
    </row>
    <row r="373" spans="1:9" ht="25.5">
      <c r="A373" s="6"/>
      <c r="B373" s="10" t="s">
        <v>27</v>
      </c>
      <c r="C373" s="11">
        <v>93367</v>
      </c>
      <c r="D373" s="29">
        <v>48243</v>
      </c>
      <c r="E373" s="29">
        <f>C373-D373</f>
        <v>45124</v>
      </c>
      <c r="F373" s="13">
        <v>73029</v>
      </c>
      <c r="H373">
        <f t="shared" si="23"/>
        <v>20338</v>
      </c>
      <c r="I373" s="1">
        <f t="shared" si="25"/>
        <v>0.27849210587574796</v>
      </c>
    </row>
    <row r="374" spans="1:9" ht="12.75">
      <c r="A374" s="6"/>
      <c r="B374" s="10" t="s">
        <v>46</v>
      </c>
      <c r="C374" s="11">
        <v>144414</v>
      </c>
      <c r="D374" s="29">
        <v>94365</v>
      </c>
      <c r="E374" s="29">
        <f>C374-D374</f>
        <v>50049</v>
      </c>
      <c r="F374" s="13">
        <v>106123</v>
      </c>
      <c r="H374">
        <f t="shared" si="23"/>
        <v>38291</v>
      </c>
      <c r="I374" s="1">
        <f t="shared" si="25"/>
        <v>0.3608171649877972</v>
      </c>
    </row>
    <row r="375" spans="1:9" ht="12.75">
      <c r="A375" s="6"/>
      <c r="B375" s="10" t="s">
        <v>57</v>
      </c>
      <c r="C375" s="11">
        <v>69654</v>
      </c>
      <c r="D375" s="29">
        <v>19358</v>
      </c>
      <c r="E375" s="29">
        <f>C375-D375</f>
        <v>50296</v>
      </c>
      <c r="F375" s="13">
        <v>52043</v>
      </c>
      <c r="H375">
        <f t="shared" si="23"/>
        <v>17611</v>
      </c>
      <c r="I375" s="1">
        <f t="shared" si="25"/>
        <v>0.3383932517341429</v>
      </c>
    </row>
    <row r="376" spans="1:9" ht="12.75">
      <c r="A376" s="6"/>
      <c r="B376" s="10" t="s">
        <v>26</v>
      </c>
      <c r="C376" s="11">
        <v>219251</v>
      </c>
      <c r="D376" s="29">
        <v>158121</v>
      </c>
      <c r="E376" s="29">
        <f>C376-D376</f>
        <v>61130</v>
      </c>
      <c r="F376" s="13">
        <v>152082</v>
      </c>
      <c r="H376">
        <f t="shared" si="23"/>
        <v>67169</v>
      </c>
      <c r="I376" s="1">
        <f t="shared" si="25"/>
        <v>0.44166305019660446</v>
      </c>
    </row>
    <row r="377" spans="1:9" ht="12.75">
      <c r="A377" s="6"/>
      <c r="B377" s="7"/>
      <c r="C377" s="8">
        <f>SUM(C321:C376)</f>
        <v>2659549</v>
      </c>
      <c r="D377" s="8">
        <f>SUM(D321:D376)</f>
        <v>1841611</v>
      </c>
      <c r="E377" s="8">
        <f>SUM(E321:E376)</f>
        <v>817938</v>
      </c>
      <c r="F377" s="9">
        <f>SUM(F321:F376)</f>
        <v>1941734</v>
      </c>
      <c r="H377">
        <f>SUM(H321:H376)</f>
        <v>717815</v>
      </c>
      <c r="I377" s="1">
        <f t="shared" si="25"/>
        <v>0.3696773090443902</v>
      </c>
    </row>
    <row r="378" spans="1:9" ht="12.75">
      <c r="A378" s="15"/>
      <c r="B378" s="21"/>
      <c r="C378" s="22"/>
      <c r="D378" s="8"/>
      <c r="E378" s="8"/>
      <c r="F378" s="23"/>
      <c r="I37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Thompson</dc:creator>
  <cp:keywords/>
  <dc:description/>
  <cp:lastModifiedBy>A Thompson</cp:lastModifiedBy>
  <dcterms:created xsi:type="dcterms:W3CDTF">2004-11-04T22:40:56Z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